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Comunicación\04\Informacion Adicional\"/>
    </mc:Choice>
  </mc:AlternateContent>
  <xr:revisionPtr revIDLastSave="0" documentId="13_ncr:1_{42B13DDB-2EB8-481F-AF19-AEADAE9C7A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)" sheetId="6" r:id="rId6"/>
    <sheet name="Formato 6 b)" sheetId="7" r:id="rId7"/>
    <sheet name="Formato 6 c)" sheetId="8" r:id="rId8"/>
    <sheet name="Formato 6 d)" sheetId="9" r:id="rId9"/>
    <sheet name="Formato 7 a)" sheetId="10" r:id="rId10"/>
    <sheet name="Formato 7 b)" sheetId="11" r:id="rId11"/>
    <sheet name="Formato 7 c)" sheetId="12" r:id="rId12"/>
    <sheet name="Formato 7 d)" sheetId="13" r:id="rId13"/>
    <sheet name="Formato 8" sheetId="14" r:id="rId14"/>
  </sheets>
  <externalReferences>
    <externalReference r:id="rId15"/>
  </externalReferences>
  <definedNames>
    <definedName name="ENTE_PUBLICO">'[1]Info General'!$C$6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0" roundtripDataChecksum="DlJMEMrprcdy5snVVGtf8XyoU9NBHdf5r3rrjusXcMA="/>
    </ext>
  </extLst>
</workbook>
</file>

<file path=xl/calcChain.xml><?xml version="1.0" encoding="utf-8"?>
<calcChain xmlns="http://schemas.openxmlformats.org/spreadsheetml/2006/main">
  <c r="G11" i="6" l="1"/>
  <c r="G12" i="6"/>
  <c r="G13" i="6"/>
  <c r="G14" i="6"/>
  <c r="G15" i="6"/>
  <c r="G29" i="6" l="1"/>
  <c r="F34" i="5"/>
  <c r="B9" i="1"/>
  <c r="D5" i="13"/>
  <c r="E5" i="13" s="1"/>
  <c r="F5" i="13" s="1"/>
  <c r="C5" i="13"/>
  <c r="D5" i="12"/>
  <c r="E5" i="12" s="1"/>
  <c r="F5" i="12" s="1"/>
  <c r="C5" i="12"/>
  <c r="D6" i="10"/>
  <c r="E6" i="10"/>
  <c r="F6" i="10"/>
  <c r="C49" i="6"/>
  <c r="B34" i="5" l="1"/>
  <c r="E34" i="5"/>
  <c r="B10" i="6" l="1"/>
  <c r="D10" i="6"/>
  <c r="E10" i="6"/>
  <c r="F10" i="6"/>
  <c r="F10" i="9" s="1"/>
  <c r="G57" i="6"/>
  <c r="C57" i="6"/>
  <c r="G56" i="6"/>
  <c r="C56" i="6"/>
  <c r="G55" i="6"/>
  <c r="C55" i="6"/>
  <c r="G54" i="6"/>
  <c r="C54" i="6"/>
  <c r="G53" i="6"/>
  <c r="C53" i="6"/>
  <c r="G52" i="6"/>
  <c r="C52" i="6"/>
  <c r="G51" i="6"/>
  <c r="C51" i="6"/>
  <c r="G50" i="6"/>
  <c r="C50" i="6"/>
  <c r="G49" i="6"/>
  <c r="F48" i="6"/>
  <c r="E48" i="6"/>
  <c r="D48" i="6"/>
  <c r="B48" i="6"/>
  <c r="G47" i="6"/>
  <c r="C47" i="6"/>
  <c r="G46" i="6"/>
  <c r="C46" i="6"/>
  <c r="G45" i="6"/>
  <c r="C45" i="6"/>
  <c r="G44" i="6"/>
  <c r="C44" i="6"/>
  <c r="G43" i="6"/>
  <c r="C43" i="6"/>
  <c r="G42" i="6"/>
  <c r="C42" i="6"/>
  <c r="C38" i="6" s="1"/>
  <c r="G41" i="6"/>
  <c r="C41" i="6"/>
  <c r="G40" i="6"/>
  <c r="C40" i="6"/>
  <c r="G39" i="6"/>
  <c r="C39" i="6"/>
  <c r="F38" i="6"/>
  <c r="E38" i="6"/>
  <c r="D38" i="6"/>
  <c r="B11" i="11" s="1"/>
  <c r="D11" i="11" s="1"/>
  <c r="B38" i="6"/>
  <c r="G37" i="6"/>
  <c r="C37" i="6"/>
  <c r="G36" i="6"/>
  <c r="C36" i="6"/>
  <c r="G35" i="6"/>
  <c r="C35" i="6"/>
  <c r="G34" i="6"/>
  <c r="C34" i="6"/>
  <c r="G33" i="6"/>
  <c r="C33" i="6"/>
  <c r="G32" i="6"/>
  <c r="C32" i="6"/>
  <c r="G31" i="6"/>
  <c r="C31" i="6"/>
  <c r="G30" i="6"/>
  <c r="C30" i="6"/>
  <c r="C29" i="6"/>
  <c r="F28" i="6"/>
  <c r="E28" i="6"/>
  <c r="D28" i="6"/>
  <c r="B28" i="6"/>
  <c r="G27" i="6"/>
  <c r="C27" i="6"/>
  <c r="G26" i="6"/>
  <c r="C26" i="6"/>
  <c r="G25" i="6"/>
  <c r="C25" i="6"/>
  <c r="G24" i="6"/>
  <c r="C24" i="6"/>
  <c r="G23" i="6"/>
  <c r="C23" i="6"/>
  <c r="G22" i="6"/>
  <c r="C22" i="6"/>
  <c r="G21" i="6"/>
  <c r="C21" i="6"/>
  <c r="G20" i="6"/>
  <c r="C20" i="6"/>
  <c r="G19" i="6"/>
  <c r="F18" i="6"/>
  <c r="E18" i="6"/>
  <c r="D18" i="6"/>
  <c r="B18" i="6"/>
  <c r="G17" i="6"/>
  <c r="C17" i="6"/>
  <c r="G16" i="6"/>
  <c r="C16" i="6"/>
  <c r="C15" i="6"/>
  <c r="C14" i="6"/>
  <c r="C13" i="6"/>
  <c r="C12" i="6"/>
  <c r="C11" i="6"/>
  <c r="C48" i="6" l="1"/>
  <c r="G28" i="6"/>
  <c r="B10" i="11"/>
  <c r="D10" i="11" s="1"/>
  <c r="G48" i="6"/>
  <c r="G18" i="6"/>
  <c r="G10" i="6"/>
  <c r="C10" i="6"/>
  <c r="G38" i="6"/>
  <c r="C28" i="6"/>
  <c r="C18" i="6"/>
  <c r="D34" i="5"/>
  <c r="B15" i="13" l="1"/>
  <c r="B14" i="13"/>
  <c r="B13" i="13"/>
  <c r="B12" i="13"/>
  <c r="G15" i="13"/>
  <c r="G14" i="13"/>
  <c r="G13" i="13"/>
  <c r="G12" i="13"/>
  <c r="B12" i="11"/>
  <c r="G11" i="11"/>
  <c r="G9" i="13"/>
  <c r="B9" i="13" s="1"/>
  <c r="B9" i="11"/>
  <c r="B8" i="11"/>
  <c r="B17" i="10"/>
  <c r="G16" i="12" s="1"/>
  <c r="B16" i="12" s="1"/>
  <c r="G10" i="9"/>
  <c r="E10" i="9"/>
  <c r="D10" i="9"/>
  <c r="B10" i="9"/>
  <c r="C12" i="11" l="1"/>
  <c r="D12" i="11"/>
  <c r="F9" i="11"/>
  <c r="D9" i="11"/>
  <c r="G8" i="11"/>
  <c r="D8" i="11"/>
  <c r="F17" i="10"/>
  <c r="E12" i="11"/>
  <c r="G8" i="13"/>
  <c r="B8" i="13" s="1"/>
  <c r="E8" i="13" s="1"/>
  <c r="C9" i="11"/>
  <c r="G9" i="11"/>
  <c r="E9" i="11"/>
  <c r="C8" i="11"/>
  <c r="E8" i="11"/>
  <c r="G7" i="13"/>
  <c r="B7" i="13" s="1"/>
  <c r="F7" i="13" s="1"/>
  <c r="F8" i="11"/>
  <c r="F9" i="13"/>
  <c r="E9" i="13"/>
  <c r="D9" i="13"/>
  <c r="C9" i="13"/>
  <c r="C10" i="11"/>
  <c r="F12" i="11"/>
  <c r="E10" i="11"/>
  <c r="G12" i="11"/>
  <c r="F10" i="11"/>
  <c r="G10" i="11"/>
  <c r="C11" i="11"/>
  <c r="G10" i="13"/>
  <c r="B10" i="13" s="1"/>
  <c r="E11" i="11"/>
  <c r="G11" i="13"/>
  <c r="B11" i="13" s="1"/>
  <c r="F11" i="11"/>
  <c r="E16" i="12"/>
  <c r="C16" i="12"/>
  <c r="F16" i="12"/>
  <c r="D16" i="12"/>
  <c r="D17" i="10"/>
  <c r="E17" i="10"/>
  <c r="G17" i="10"/>
  <c r="C17" i="10"/>
  <c r="F26" i="8"/>
  <c r="C102" i="6"/>
  <c r="C101" i="6"/>
  <c r="C100" i="6"/>
  <c r="C99" i="6"/>
  <c r="C98" i="6"/>
  <c r="C97" i="6"/>
  <c r="C96" i="6"/>
  <c r="C95" i="6"/>
  <c r="C94" i="6"/>
  <c r="C92" i="6"/>
  <c r="C91" i="6"/>
  <c r="C90" i="6"/>
  <c r="C89" i="6"/>
  <c r="C88" i="6"/>
  <c r="C87" i="6"/>
  <c r="C86" i="6"/>
  <c r="C82" i="6"/>
  <c r="C81" i="6"/>
  <c r="C80" i="6"/>
  <c r="C79" i="6"/>
  <c r="C78" i="6"/>
  <c r="C77" i="6"/>
  <c r="C76" i="6"/>
  <c r="C74" i="6"/>
  <c r="C73" i="6"/>
  <c r="C72" i="6"/>
  <c r="C70" i="6"/>
  <c r="C69" i="6"/>
  <c r="C68" i="6"/>
  <c r="C67" i="6"/>
  <c r="C66" i="6"/>
  <c r="C65" i="6"/>
  <c r="C64" i="6"/>
  <c r="C63" i="6"/>
  <c r="C61" i="6"/>
  <c r="C60" i="6"/>
  <c r="C59" i="6"/>
  <c r="C8" i="13" l="1"/>
  <c r="F8" i="13"/>
  <c r="D8" i="13"/>
  <c r="D7" i="13"/>
  <c r="E7" i="13"/>
  <c r="C7" i="13"/>
  <c r="F11" i="13"/>
  <c r="E11" i="13"/>
  <c r="D11" i="13"/>
  <c r="C11" i="13"/>
  <c r="D10" i="13"/>
  <c r="C10" i="13"/>
  <c r="F10" i="13"/>
  <c r="E10" i="13"/>
  <c r="B25" i="1"/>
  <c r="B17" i="1"/>
  <c r="D53" i="4" l="1"/>
  <c r="F75" i="1"/>
  <c r="F68" i="1"/>
  <c r="F79" i="1" s="1"/>
  <c r="F63" i="1"/>
  <c r="F42" i="1"/>
  <c r="F38" i="1"/>
  <c r="F31" i="1"/>
  <c r="F27" i="1"/>
  <c r="F23" i="1"/>
  <c r="F19" i="1"/>
  <c r="F9" i="1"/>
  <c r="C41" i="1"/>
  <c r="C38" i="1"/>
  <c r="C31" i="1"/>
  <c r="C25" i="1"/>
  <c r="C17" i="1"/>
  <c r="C9" i="1"/>
  <c r="C47" i="1" s="1"/>
  <c r="A2" i="14"/>
  <c r="G17" i="13"/>
  <c r="F17" i="13"/>
  <c r="E17" i="13"/>
  <c r="D17" i="13"/>
  <c r="C17" i="13"/>
  <c r="B17" i="13"/>
  <c r="G6" i="13"/>
  <c r="G28" i="13" s="1"/>
  <c r="F6" i="13"/>
  <c r="F28" i="13" s="1"/>
  <c r="E6" i="13"/>
  <c r="E28" i="13" s="1"/>
  <c r="D6" i="13"/>
  <c r="D28" i="13" s="1"/>
  <c r="C6" i="13"/>
  <c r="C28" i="13" s="1"/>
  <c r="B6" i="13"/>
  <c r="A2" i="13"/>
  <c r="G35" i="12"/>
  <c r="F35" i="12"/>
  <c r="E35" i="12"/>
  <c r="D35" i="12"/>
  <c r="C35" i="12"/>
  <c r="B35" i="12"/>
  <c r="G27" i="12"/>
  <c r="F27" i="12"/>
  <c r="E27" i="12"/>
  <c r="D27" i="12"/>
  <c r="C27" i="12"/>
  <c r="B27" i="12"/>
  <c r="G20" i="12"/>
  <c r="F20" i="12"/>
  <c r="E20" i="12"/>
  <c r="D20" i="12"/>
  <c r="C20" i="12"/>
  <c r="B20" i="12"/>
  <c r="G6" i="12"/>
  <c r="G30" i="12" s="1"/>
  <c r="F6" i="12"/>
  <c r="F30" i="12" s="1"/>
  <c r="E6" i="12"/>
  <c r="D6" i="12"/>
  <c r="C6" i="12"/>
  <c r="B6" i="12"/>
  <c r="A2" i="12"/>
  <c r="G18" i="11"/>
  <c r="F18" i="11"/>
  <c r="E18" i="11"/>
  <c r="D18" i="11"/>
  <c r="C18" i="11"/>
  <c r="B18" i="11"/>
  <c r="G7" i="11"/>
  <c r="G29" i="11" s="1"/>
  <c r="F7" i="11"/>
  <c r="F29" i="11" s="1"/>
  <c r="E7" i="11"/>
  <c r="D7" i="11"/>
  <c r="C7" i="11"/>
  <c r="B7" i="11"/>
  <c r="D6" i="11"/>
  <c r="E6" i="11" s="1"/>
  <c r="F6" i="11" s="1"/>
  <c r="G6" i="11" s="1"/>
  <c r="A2" i="11"/>
  <c r="G36" i="10"/>
  <c r="F36" i="10"/>
  <c r="E36" i="10"/>
  <c r="D36" i="10"/>
  <c r="C36" i="10"/>
  <c r="B36" i="10"/>
  <c r="G28" i="10"/>
  <c r="F28" i="10"/>
  <c r="E28" i="10"/>
  <c r="D28" i="10"/>
  <c r="C28" i="10"/>
  <c r="B28" i="10"/>
  <c r="G21" i="10"/>
  <c r="F21" i="10"/>
  <c r="E21" i="10"/>
  <c r="D21" i="10"/>
  <c r="C21" i="10"/>
  <c r="B21" i="10"/>
  <c r="G7" i="10"/>
  <c r="F7" i="10"/>
  <c r="E7" i="10"/>
  <c r="D7" i="10"/>
  <c r="C7" i="10"/>
  <c r="B7" i="10"/>
  <c r="G6" i="10"/>
  <c r="A2" i="10"/>
  <c r="G31" i="9"/>
  <c r="G30" i="9"/>
  <c r="G29" i="9"/>
  <c r="G28" i="9"/>
  <c r="F28" i="9"/>
  <c r="E28" i="9"/>
  <c r="E21" i="9" s="1"/>
  <c r="D28" i="9"/>
  <c r="C28" i="9"/>
  <c r="B28" i="9"/>
  <c r="G27" i="9"/>
  <c r="G26" i="9"/>
  <c r="G25" i="9"/>
  <c r="G24" i="9" s="1"/>
  <c r="G21" i="9" s="1"/>
  <c r="F24" i="9"/>
  <c r="E24" i="9"/>
  <c r="D24" i="9"/>
  <c r="D21" i="9" s="1"/>
  <c r="C24" i="9"/>
  <c r="B24" i="9"/>
  <c r="B21" i="9" s="1"/>
  <c r="G23" i="9"/>
  <c r="G22" i="9"/>
  <c r="F21" i="9"/>
  <c r="C21" i="9"/>
  <c r="G19" i="9"/>
  <c r="G18" i="9"/>
  <c r="G16" i="9" s="1"/>
  <c r="G17" i="9"/>
  <c r="F16" i="9"/>
  <c r="E16" i="9"/>
  <c r="D16" i="9"/>
  <c r="C16" i="9"/>
  <c r="B16" i="9"/>
  <c r="B9" i="9" s="1"/>
  <c r="G15" i="9"/>
  <c r="G14" i="9"/>
  <c r="G13" i="9"/>
  <c r="G12" i="9" s="1"/>
  <c r="F12" i="9"/>
  <c r="F9" i="9" s="1"/>
  <c r="E12" i="9"/>
  <c r="D12" i="9"/>
  <c r="D9" i="9" s="1"/>
  <c r="C12" i="9"/>
  <c r="B12" i="9"/>
  <c r="G11" i="9"/>
  <c r="E9" i="9"/>
  <c r="A5" i="9"/>
  <c r="A2" i="9"/>
  <c r="G71" i="8"/>
  <c r="F71" i="8"/>
  <c r="E71" i="8"/>
  <c r="D71" i="8"/>
  <c r="C71" i="8"/>
  <c r="B71" i="8"/>
  <c r="G61" i="8"/>
  <c r="F61" i="8"/>
  <c r="E61" i="8"/>
  <c r="D61" i="8"/>
  <c r="C61" i="8"/>
  <c r="B61" i="8"/>
  <c r="G53" i="8"/>
  <c r="F53" i="8"/>
  <c r="E53" i="8"/>
  <c r="D53" i="8"/>
  <c r="C53" i="8"/>
  <c r="B53" i="8"/>
  <c r="G44" i="8"/>
  <c r="G43" i="8" s="1"/>
  <c r="F44" i="8"/>
  <c r="E44" i="8"/>
  <c r="D44" i="8"/>
  <c r="D43" i="8" s="1"/>
  <c r="C44" i="8"/>
  <c r="B44" i="8"/>
  <c r="B43" i="8" s="1"/>
  <c r="F43" i="8"/>
  <c r="E43" i="8"/>
  <c r="C43" i="8"/>
  <c r="F27" i="8"/>
  <c r="E27" i="8"/>
  <c r="D27" i="8"/>
  <c r="C27" i="8"/>
  <c r="B27" i="8"/>
  <c r="F19" i="8"/>
  <c r="E19" i="8"/>
  <c r="D19" i="8"/>
  <c r="C19" i="8"/>
  <c r="B19" i="8"/>
  <c r="G10" i="8"/>
  <c r="F10" i="8"/>
  <c r="E10" i="8"/>
  <c r="D10" i="8"/>
  <c r="C10" i="8"/>
  <c r="B10" i="8"/>
  <c r="A5" i="8"/>
  <c r="A2" i="8"/>
  <c r="G19" i="7"/>
  <c r="F19" i="7"/>
  <c r="E19" i="7"/>
  <c r="D19" i="7"/>
  <c r="C19" i="7"/>
  <c r="B19" i="7"/>
  <c r="A5" i="7"/>
  <c r="A2" i="7"/>
  <c r="G157" i="6"/>
  <c r="G156" i="6"/>
  <c r="G155" i="6"/>
  <c r="G154" i="6"/>
  <c r="G153" i="6"/>
  <c r="G152" i="6"/>
  <c r="G151" i="6"/>
  <c r="G150" i="6" s="1"/>
  <c r="F150" i="6"/>
  <c r="E150" i="6"/>
  <c r="D150" i="6"/>
  <c r="D84" i="6" s="1"/>
  <c r="C150" i="6"/>
  <c r="B150" i="6"/>
  <c r="G149" i="6"/>
  <c r="G148" i="6"/>
  <c r="G147" i="6"/>
  <c r="G146" i="6"/>
  <c r="F146" i="6"/>
  <c r="E146" i="6"/>
  <c r="D146" i="6"/>
  <c r="C146" i="6"/>
  <c r="B146" i="6"/>
  <c r="G145" i="6"/>
  <c r="G137" i="6" s="1"/>
  <c r="G144" i="6"/>
  <c r="G143" i="6"/>
  <c r="G142" i="6"/>
  <c r="G141" i="6"/>
  <c r="G140" i="6"/>
  <c r="G139" i="6"/>
  <c r="G138" i="6"/>
  <c r="F137" i="6"/>
  <c r="E137" i="6"/>
  <c r="D137" i="6"/>
  <c r="C137" i="6"/>
  <c r="B137" i="6"/>
  <c r="G136" i="6"/>
  <c r="G133" i="6" s="1"/>
  <c r="G135" i="6"/>
  <c r="G134" i="6"/>
  <c r="F133" i="6"/>
  <c r="E133" i="6"/>
  <c r="D133" i="6"/>
  <c r="C133" i="6"/>
  <c r="B133" i="6"/>
  <c r="G132" i="6"/>
  <c r="G131" i="6"/>
  <c r="G130" i="6"/>
  <c r="G129" i="6"/>
  <c r="G123" i="6" s="1"/>
  <c r="G128" i="6"/>
  <c r="G127" i="6"/>
  <c r="G126" i="6"/>
  <c r="G125" i="6"/>
  <c r="G124" i="6"/>
  <c r="F123" i="6"/>
  <c r="E123" i="6"/>
  <c r="D123" i="6"/>
  <c r="C123" i="6"/>
  <c r="B123" i="6"/>
  <c r="G122" i="6"/>
  <c r="G121" i="6"/>
  <c r="G120" i="6"/>
  <c r="G119" i="6"/>
  <c r="G118" i="6"/>
  <c r="G117" i="6"/>
  <c r="G116" i="6"/>
  <c r="G115" i="6"/>
  <c r="G114" i="6"/>
  <c r="G113" i="6" s="1"/>
  <c r="F113" i="6"/>
  <c r="E113" i="6"/>
  <c r="D113" i="6"/>
  <c r="C113" i="6"/>
  <c r="B113" i="6"/>
  <c r="G112" i="6"/>
  <c r="G111" i="6"/>
  <c r="G110" i="6"/>
  <c r="G109" i="6"/>
  <c r="G108" i="6"/>
  <c r="G107" i="6"/>
  <c r="G106" i="6"/>
  <c r="G105" i="6"/>
  <c r="G103" i="6" s="1"/>
  <c r="G104" i="6"/>
  <c r="F103" i="6"/>
  <c r="E103" i="6"/>
  <c r="C103" i="6"/>
  <c r="B103" i="6"/>
  <c r="G102" i="6"/>
  <c r="G101" i="6"/>
  <c r="G100" i="6"/>
  <c r="G99" i="6"/>
  <c r="G98" i="6"/>
  <c r="G97" i="6"/>
  <c r="G96" i="6"/>
  <c r="G95" i="6"/>
  <c r="G94" i="6"/>
  <c r="G93" i="6" s="1"/>
  <c r="F93" i="6"/>
  <c r="E93" i="6"/>
  <c r="D93" i="6"/>
  <c r="C93" i="6"/>
  <c r="B93" i="6"/>
  <c r="G92" i="6"/>
  <c r="G91" i="6"/>
  <c r="G90" i="6"/>
  <c r="G89" i="6"/>
  <c r="G88" i="6"/>
  <c r="G85" i="6" s="1"/>
  <c r="G87" i="6"/>
  <c r="G86" i="6"/>
  <c r="F85" i="6"/>
  <c r="E85" i="6"/>
  <c r="E84" i="6" s="1"/>
  <c r="D85" i="6"/>
  <c r="C85" i="6"/>
  <c r="C84" i="6" s="1"/>
  <c r="B85" i="6"/>
  <c r="B84" i="6" s="1"/>
  <c r="F84" i="6"/>
  <c r="G82" i="6"/>
  <c r="G81" i="6"/>
  <c r="G80" i="6"/>
  <c r="G79" i="6"/>
  <c r="G78" i="6"/>
  <c r="G77" i="6"/>
  <c r="G76" i="6"/>
  <c r="G75" i="6"/>
  <c r="F75" i="6"/>
  <c r="E75" i="6"/>
  <c r="D75" i="6"/>
  <c r="C75" i="6"/>
  <c r="B75" i="6"/>
  <c r="G74" i="6"/>
  <c r="G73" i="6"/>
  <c r="G72" i="6"/>
  <c r="G71" i="6" s="1"/>
  <c r="F71" i="6"/>
  <c r="E71" i="6"/>
  <c r="D71" i="6"/>
  <c r="C71" i="6"/>
  <c r="B71" i="6"/>
  <c r="G70" i="6"/>
  <c r="G69" i="6"/>
  <c r="G68" i="6"/>
  <c r="G67" i="6"/>
  <c r="G66" i="6"/>
  <c r="G65" i="6"/>
  <c r="G64" i="6"/>
  <c r="G62" i="6" s="1"/>
  <c r="G63" i="6"/>
  <c r="F62" i="6"/>
  <c r="E62" i="6"/>
  <c r="D62" i="6"/>
  <c r="C62" i="6"/>
  <c r="B62" i="6"/>
  <c r="G61" i="6"/>
  <c r="G60" i="6"/>
  <c r="G59" i="6"/>
  <c r="G58" i="6"/>
  <c r="F58" i="6"/>
  <c r="E58" i="6"/>
  <c r="D58" i="6"/>
  <c r="C58" i="6"/>
  <c r="B58" i="6"/>
  <c r="C10" i="9"/>
  <c r="C9" i="9" s="1"/>
  <c r="A5" i="6"/>
  <c r="A2" i="6"/>
  <c r="G75" i="5"/>
  <c r="F75" i="5"/>
  <c r="E75" i="5"/>
  <c r="D75" i="5"/>
  <c r="C75" i="5"/>
  <c r="B75" i="5"/>
  <c r="G74" i="5"/>
  <c r="G73" i="5"/>
  <c r="G68" i="5"/>
  <c r="G67" i="5"/>
  <c r="F67" i="5"/>
  <c r="E67" i="5"/>
  <c r="D67" i="5"/>
  <c r="C67" i="5"/>
  <c r="B67" i="5"/>
  <c r="C65" i="5"/>
  <c r="G63" i="5"/>
  <c r="G62" i="5"/>
  <c r="G61" i="5"/>
  <c r="G60" i="5"/>
  <c r="G59" i="5" s="1"/>
  <c r="F59" i="5"/>
  <c r="E59" i="5"/>
  <c r="D59" i="5"/>
  <c r="C59" i="5"/>
  <c r="B59" i="5"/>
  <c r="G58" i="5"/>
  <c r="G57" i="5"/>
  <c r="G56" i="5"/>
  <c r="G55" i="5"/>
  <c r="G54" i="5" s="1"/>
  <c r="F54" i="5"/>
  <c r="E54" i="5"/>
  <c r="D54" i="5"/>
  <c r="C54" i="5"/>
  <c r="B54" i="5"/>
  <c r="G53" i="5"/>
  <c r="G52" i="5"/>
  <c r="G51" i="5"/>
  <c r="G50" i="5"/>
  <c r="G49" i="5"/>
  <c r="G48" i="5"/>
  <c r="G47" i="5"/>
  <c r="G46" i="5"/>
  <c r="G45" i="5" s="1"/>
  <c r="F45" i="5"/>
  <c r="F65" i="5" s="1"/>
  <c r="E45" i="5"/>
  <c r="E65" i="5" s="1"/>
  <c r="D45" i="5"/>
  <c r="D65" i="5" s="1"/>
  <c r="C45" i="5"/>
  <c r="B45" i="5"/>
  <c r="B65" i="5" s="1"/>
  <c r="G39" i="5"/>
  <c r="G38" i="5"/>
  <c r="G37" i="5" s="1"/>
  <c r="F37" i="5"/>
  <c r="E37" i="5"/>
  <c r="D37" i="5"/>
  <c r="C37" i="5"/>
  <c r="B37" i="5"/>
  <c r="G36" i="5"/>
  <c r="G35" i="5" s="1"/>
  <c r="F35" i="5"/>
  <c r="E35" i="5"/>
  <c r="D35" i="5"/>
  <c r="C35" i="5"/>
  <c r="B35" i="5"/>
  <c r="G33" i="5"/>
  <c r="G32" i="5"/>
  <c r="G31" i="5"/>
  <c r="G30" i="5"/>
  <c r="G29" i="5"/>
  <c r="G28" i="5" s="1"/>
  <c r="F28" i="5"/>
  <c r="E28" i="5"/>
  <c r="D28" i="5"/>
  <c r="C28" i="5"/>
  <c r="C41" i="5" s="1"/>
  <c r="C70" i="5" s="1"/>
  <c r="B28" i="5"/>
  <c r="G27" i="5"/>
  <c r="G26" i="5"/>
  <c r="G25" i="5"/>
  <c r="G24" i="5"/>
  <c r="G23" i="5"/>
  <c r="G22" i="5"/>
  <c r="G21" i="5"/>
  <c r="G20" i="5"/>
  <c r="G19" i="5"/>
  <c r="G18" i="5"/>
  <c r="G17" i="5"/>
  <c r="G16" i="5" s="1"/>
  <c r="F16" i="5"/>
  <c r="E16" i="5"/>
  <c r="E41" i="5" s="1"/>
  <c r="E70" i="5" s="1"/>
  <c r="D16" i="5"/>
  <c r="D41" i="5" s="1"/>
  <c r="D70" i="5" s="1"/>
  <c r="C16" i="5"/>
  <c r="B16" i="5"/>
  <c r="B41" i="5" s="1"/>
  <c r="G15" i="5"/>
  <c r="G14" i="5"/>
  <c r="G13" i="5"/>
  <c r="G12" i="5"/>
  <c r="G11" i="5"/>
  <c r="G10" i="5"/>
  <c r="G9" i="5"/>
  <c r="A4" i="5"/>
  <c r="A2" i="5"/>
  <c r="B74" i="4"/>
  <c r="B72" i="4"/>
  <c r="D70" i="4"/>
  <c r="C70" i="4"/>
  <c r="D68" i="4"/>
  <c r="C68" i="4"/>
  <c r="B68" i="4"/>
  <c r="D64" i="4"/>
  <c r="C64" i="4"/>
  <c r="B64" i="4"/>
  <c r="D63" i="4"/>
  <c r="D72" i="4" s="1"/>
  <c r="D74" i="4" s="1"/>
  <c r="C63" i="4"/>
  <c r="C72" i="4" s="1"/>
  <c r="C74" i="4" s="1"/>
  <c r="B63" i="4"/>
  <c r="D55" i="4"/>
  <c r="C55" i="4"/>
  <c r="C53" i="4"/>
  <c r="B53" i="4"/>
  <c r="D49" i="4"/>
  <c r="C49" i="4"/>
  <c r="B49" i="4"/>
  <c r="B48" i="4"/>
  <c r="B57" i="4" s="1"/>
  <c r="B59" i="4" s="1"/>
  <c r="D44" i="4"/>
  <c r="D11" i="4" s="1"/>
  <c r="D8" i="4" s="1"/>
  <c r="B44" i="4"/>
  <c r="B11" i="4" s="1"/>
  <c r="B8" i="4" s="1"/>
  <c r="D40" i="4"/>
  <c r="C40" i="4"/>
  <c r="C44" i="4" s="1"/>
  <c r="C11" i="4" s="1"/>
  <c r="C8" i="4" s="1"/>
  <c r="B40" i="4"/>
  <c r="D37" i="4"/>
  <c r="C37" i="4"/>
  <c r="B37" i="4"/>
  <c r="D29" i="4"/>
  <c r="C29" i="4"/>
  <c r="B29" i="4"/>
  <c r="D17" i="4"/>
  <c r="C17" i="4"/>
  <c r="D13" i="4"/>
  <c r="C13" i="4"/>
  <c r="B13" i="4"/>
  <c r="A4" i="4"/>
  <c r="A2" i="4"/>
  <c r="J20" i="3"/>
  <c r="K14" i="3"/>
  <c r="J14" i="3"/>
  <c r="I14" i="3"/>
  <c r="H14" i="3"/>
  <c r="G14" i="3"/>
  <c r="E14" i="3"/>
  <c r="K8" i="3"/>
  <c r="K20" i="3" s="1"/>
  <c r="J8" i="3"/>
  <c r="I8" i="3"/>
  <c r="I20" i="3" s="1"/>
  <c r="H8" i="3"/>
  <c r="H20" i="3" s="1"/>
  <c r="G8" i="3"/>
  <c r="G20" i="3" s="1"/>
  <c r="E8" i="3"/>
  <c r="E20" i="3" s="1"/>
  <c r="A2" i="3"/>
  <c r="F41" i="2"/>
  <c r="E41" i="2"/>
  <c r="D41" i="2"/>
  <c r="C41" i="2"/>
  <c r="B41" i="2"/>
  <c r="H27" i="2"/>
  <c r="G27" i="2"/>
  <c r="F27" i="2"/>
  <c r="E27" i="2"/>
  <c r="D27" i="2"/>
  <c r="C27" i="2"/>
  <c r="B27" i="2"/>
  <c r="H22" i="2"/>
  <c r="G22" i="2"/>
  <c r="F22" i="2"/>
  <c r="E22" i="2"/>
  <c r="D22" i="2"/>
  <c r="C22" i="2"/>
  <c r="B22" i="2"/>
  <c r="H13" i="2"/>
  <c r="H8" i="2" s="1"/>
  <c r="H20" i="2" s="1"/>
  <c r="G13" i="2"/>
  <c r="F13" i="2"/>
  <c r="E13" i="2"/>
  <c r="D13" i="2"/>
  <c r="C13" i="2"/>
  <c r="B13" i="2"/>
  <c r="B8" i="2" s="1"/>
  <c r="H9" i="2"/>
  <c r="G9" i="2"/>
  <c r="G8" i="2" s="1"/>
  <c r="G20" i="2" s="1"/>
  <c r="F9" i="2"/>
  <c r="E9" i="2"/>
  <c r="E8" i="2" s="1"/>
  <c r="E20" i="2" s="1"/>
  <c r="D9" i="2"/>
  <c r="C9" i="2"/>
  <c r="C8" i="2" s="1"/>
  <c r="C20" i="2" s="1"/>
  <c r="B9" i="2"/>
  <c r="F8" i="2"/>
  <c r="D8" i="2"/>
  <c r="D20" i="2" s="1"/>
  <c r="A4" i="2"/>
  <c r="A2" i="2"/>
  <c r="E75" i="1"/>
  <c r="E68" i="1"/>
  <c r="E79" i="1" s="1"/>
  <c r="E63" i="1"/>
  <c r="C60" i="1"/>
  <c r="B60" i="1"/>
  <c r="F57" i="1"/>
  <c r="E57" i="1"/>
  <c r="E42" i="1"/>
  <c r="B41" i="1"/>
  <c r="E38" i="1"/>
  <c r="B38" i="1"/>
  <c r="E31" i="1"/>
  <c r="B31" i="1"/>
  <c r="E27" i="1"/>
  <c r="E23" i="1"/>
  <c r="E19" i="1"/>
  <c r="E9" i="1"/>
  <c r="F47" i="1" l="1"/>
  <c r="F59" i="1" s="1"/>
  <c r="B18" i="2" s="1"/>
  <c r="E33" i="9"/>
  <c r="C33" i="9"/>
  <c r="D30" i="12"/>
  <c r="D57" i="4"/>
  <c r="D59" i="4" s="1"/>
  <c r="C21" i="4"/>
  <c r="C23" i="4" s="1"/>
  <c r="C25" i="4" s="1"/>
  <c r="C33" i="4" s="1"/>
  <c r="B28" i="13"/>
  <c r="B30" i="12"/>
  <c r="C30" i="12"/>
  <c r="E30" i="12"/>
  <c r="B29" i="11"/>
  <c r="C29" i="11"/>
  <c r="D29" i="11"/>
  <c r="E29" i="11"/>
  <c r="G31" i="10"/>
  <c r="D31" i="10"/>
  <c r="E31" i="10"/>
  <c r="C31" i="10"/>
  <c r="F31" i="10"/>
  <c r="B31" i="10"/>
  <c r="F41" i="5"/>
  <c r="F70" i="5" s="1"/>
  <c r="G34" i="5"/>
  <c r="G41" i="5" s="1"/>
  <c r="F9" i="6"/>
  <c r="F159" i="6" s="1"/>
  <c r="B9" i="6"/>
  <c r="B159" i="6" s="1"/>
  <c r="D21" i="4"/>
  <c r="D23" i="4" s="1"/>
  <c r="D25" i="4" s="1"/>
  <c r="D33" i="4" s="1"/>
  <c r="B21" i="4"/>
  <c r="B23" i="4" s="1"/>
  <c r="B25" i="4" s="1"/>
  <c r="B33" i="4" s="1"/>
  <c r="B20" i="2"/>
  <c r="F81" i="1"/>
  <c r="C62" i="1"/>
  <c r="E9" i="6"/>
  <c r="C57" i="4"/>
  <c r="C59" i="4" s="1"/>
  <c r="E47" i="1"/>
  <c r="E59" i="1" s="1"/>
  <c r="B47" i="1"/>
  <c r="B62" i="1" s="1"/>
  <c r="F33" i="9"/>
  <c r="G84" i="6"/>
  <c r="B33" i="9"/>
  <c r="G65" i="5"/>
  <c r="D33" i="9"/>
  <c r="G9" i="9"/>
  <c r="G33" i="9" s="1"/>
  <c r="B70" i="5"/>
  <c r="F18" i="2" l="1"/>
  <c r="F20" i="2" s="1"/>
  <c r="F10" i="7"/>
  <c r="F9" i="7" s="1"/>
  <c r="F29" i="7" s="1"/>
  <c r="F39" i="8" s="1"/>
  <c r="F37" i="8" s="1"/>
  <c r="F9" i="8" s="1"/>
  <c r="F77" i="8" s="1"/>
  <c r="E159" i="6"/>
  <c r="E10" i="7"/>
  <c r="E9" i="7" s="1"/>
  <c r="E29" i="7" s="1"/>
  <c r="E39" i="8" s="1"/>
  <c r="E37" i="8" s="1"/>
  <c r="E9" i="8" s="1"/>
  <c r="E77" i="8" s="1"/>
  <c r="B10" i="7"/>
  <c r="B9" i="7" s="1"/>
  <c r="B29" i="7" s="1"/>
  <c r="B39" i="8" s="1"/>
  <c r="B37" i="8" s="1"/>
  <c r="E81" i="1"/>
  <c r="G42" i="5"/>
  <c r="G70" i="5"/>
  <c r="B9" i="8" l="1"/>
  <c r="B77" i="8" s="1"/>
  <c r="C9" i="6"/>
  <c r="C159" i="6" s="1"/>
  <c r="G9" i="6"/>
  <c r="G159" i="6" s="1"/>
  <c r="G10" i="7" s="1"/>
  <c r="G9" i="7" s="1"/>
  <c r="G29" i="7" s="1"/>
  <c r="G39" i="8" s="1"/>
  <c r="G37" i="8" s="1"/>
  <c r="G9" i="8" s="1"/>
  <c r="G77" i="8" s="1"/>
  <c r="D9" i="6"/>
  <c r="D159" i="6" s="1"/>
  <c r="D10" i="7" l="1"/>
  <c r="D9" i="7" s="1"/>
  <c r="D29" i="7" s="1"/>
  <c r="D39" i="8" s="1"/>
  <c r="D37" i="8" s="1"/>
  <c r="D9" i="8" s="1"/>
  <c r="D77" i="8" s="1"/>
  <c r="C10" i="7"/>
  <c r="C9" i="7" s="1"/>
  <c r="C29" i="7" s="1"/>
  <c r="C39" i="8" s="1"/>
  <c r="C37" i="8" s="1"/>
  <c r="C9" i="8" l="1"/>
  <c r="C77" i="8" s="1"/>
</calcChain>
</file>

<file path=xl/sharedStrings.xml><?xml version="1.0" encoding="utf-8"?>
<sst xmlns="http://schemas.openxmlformats.org/spreadsheetml/2006/main" count="821" uniqueCount="570">
  <si>
    <t>Formato 1 Estado de Situación Financiera Detallado - LDF</t>
  </si>
  <si>
    <t>INSTITUTO MUNICIPAL DE LAS MUJERES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</si>
  <si>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</si>
  <si>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</si>
  <si>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</si>
  <si>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</si>
  <si>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</si>
  <si>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</si>
  <si>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</si>
  <si>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</si>
  <si>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</si>
  <si>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</si>
  <si>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</si>
  <si>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</si>
  <si>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</si>
  <si>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</si>
  <si>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</si>
  <si>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</si>
  <si>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</si>
  <si>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</si>
  <si>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</si>
  <si>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</si>
  <si>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</si>
  <si>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</si>
  <si>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</si>
  <si>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</si>
  <si>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</si>
  <si>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</si>
  <si>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</si>
  <si>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</si>
  <si>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</si>
  <si>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</si>
  <si>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</si>
  <si>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</si>
  <si>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</si>
  <si>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</si>
  <si>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</si>
  <si>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</si>
  <si>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</si>
  <si>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</si>
  <si>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</si>
  <si>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</si>
  <si>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</si>
  <si>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</si>
  <si>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</si>
  <si>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</si>
  <si>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</si>
  <si>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</si>
  <si>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</si>
  <si>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</si>
  <si>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</si>
  <si>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</si>
  <si>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</si>
  <si>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</si>
  <si>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</si>
  <si>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</si>
  <si>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</si>
  <si>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</si>
  <si>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</si>
  <si>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</si>
  <si>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</si>
  <si>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</si>
  <si>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</si>
  <si>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</si>
  <si>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</si>
  <si>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</si>
  <si>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</si>
  <si>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</si>
  <si>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</si>
  <si>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</si>
  <si>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</si>
  <si>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</si>
  <si>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</si>
  <si>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</si>
  <si>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</si>
  <si>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</si>
  <si>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</si>
  <si>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</si>
  <si>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</si>
  <si>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</si>
  <si>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</si>
  <si>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</si>
  <si>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</si>
  <si>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</si>
  <si>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</si>
  <si>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</si>
  <si>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</si>
  <si>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</si>
  <si>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</si>
  <si>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</si>
  <si>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</si>
  <si>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</si>
  <si>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</si>
  <si>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</si>
  <si>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</si>
  <si>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</si>
  <si>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</si>
  <si>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</si>
  <si>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</si>
  <si>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</si>
  <si>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</si>
  <si>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</si>
  <si>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</si>
  <si>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</si>
  <si>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</si>
  <si>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</si>
  <si>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</si>
  <si>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</si>
  <si>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</si>
  <si>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</si>
  <si>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</si>
  <si>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</si>
  <si>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</si>
  <si>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</si>
  <si>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</si>
  <si>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</si>
  <si>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</si>
  <si>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</si>
  <si>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</si>
  <si>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</si>
  <si>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</si>
  <si>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</si>
  <si>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</si>
  <si>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</si>
  <si>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</si>
  <si>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</si>
  <si>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</si>
  <si>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</si>
  <si>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</si>
  <si>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</si>
  <si>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</si>
  <si>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</si>
  <si>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</si>
  <si>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</si>
  <si>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</si>
  <si>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</si>
  <si>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</si>
  <si>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</si>
  <si>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</si>
  <si>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</si>
  <si>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</si>
  <si>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</si>
  <si>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</si>
  <si>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rPr>
        <b/>
        <sz val="11"/>
        <color theme="1"/>
        <rFont val="Calibri"/>
        <family val="2"/>
      </rPr>
      <t xml:space="preserve">4. Deuda Contingente </t>
    </r>
    <r>
      <rPr>
        <b/>
        <vertAlign val="superscript"/>
        <sz val="11"/>
        <color theme="1"/>
        <rFont val="Calibri"/>
        <family val="2"/>
      </rPr>
      <t>1</t>
    </r>
    <r>
      <rPr>
        <b/>
        <sz val="11"/>
        <color theme="1"/>
        <rFont val="Calibri"/>
        <family val="2"/>
      </rPr>
      <t xml:space="preserve"> (Informativo)</t>
    </r>
  </si>
  <si>
    <t>A. Deuda Contingente 1</t>
  </si>
  <si>
    <t>B. Deuda Contingente 2</t>
  </si>
  <si>
    <t>C. Deuda Contingente XX</t>
  </si>
  <si>
    <r>
      <rPr>
        <b/>
        <sz val="11"/>
        <color theme="1"/>
        <rFont val="Calibri"/>
        <family val="2"/>
      </rPr>
      <t xml:space="preserve">5. Valor de Instrumentos Bono Cupón Cero 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</si>
  <si>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</si>
  <si>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</si>
  <si>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</si>
  <si>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</si>
  <si>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</si>
  <si>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</si>
  <si>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</si>
  <si>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</si>
  <si>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</si>
  <si>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</si>
  <si>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</si>
  <si>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</si>
  <si>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</si>
  <si>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</si>
  <si>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</si>
  <si>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</si>
  <si>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</si>
  <si>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</si>
  <si>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</si>
  <si>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</si>
  <si>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</si>
  <si>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</si>
  <si>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</si>
  <si>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</si>
  <si>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</si>
  <si>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2023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</si>
  <si>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</si>
  <si>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</si>
  <si>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</si>
  <si>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</si>
  <si>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</si>
  <si>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</si>
  <si>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</si>
  <si>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</si>
  <si>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</si>
  <si>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</si>
  <si>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</si>
  <si>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</si>
  <si>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</si>
  <si>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</si>
  <si>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</si>
  <si>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</si>
  <si>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</si>
  <si>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</si>
  <si>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</si>
  <si>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</si>
  <si>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</si>
  <si>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</si>
  <si>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</si>
  <si>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</si>
  <si>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</si>
  <si>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</si>
  <si>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</si>
  <si>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</si>
  <si>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</si>
  <si>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</si>
  <si>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</si>
  <si>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</si>
  <si>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</si>
  <si>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</si>
  <si>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</si>
  <si>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</si>
  <si>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</si>
  <si>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</si>
  <si>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</si>
  <si>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</si>
  <si>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</si>
  <si>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</si>
  <si>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</si>
  <si>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</si>
  <si>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</si>
  <si>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</si>
  <si>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</si>
  <si>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</si>
  <si>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</si>
  <si>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</si>
  <si>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</si>
  <si>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</si>
  <si>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</si>
  <si>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</si>
  <si>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</si>
  <si>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</si>
  <si>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</si>
  <si>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</si>
  <si>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</si>
  <si>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</si>
  <si>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</si>
  <si>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</si>
  <si>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</si>
  <si>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</si>
  <si>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</si>
  <si>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</si>
  <si>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</si>
  <si>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</si>
  <si>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</si>
  <si>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</si>
  <si>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</si>
  <si>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</si>
  <si>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</si>
  <si>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</si>
  <si>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</si>
  <si>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</si>
  <si>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</si>
  <si>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</si>
  <si>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</si>
  <si>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</si>
  <si>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</si>
  <si>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</si>
  <si>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</si>
  <si>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</si>
  <si>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</si>
  <si>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</si>
  <si>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</si>
  <si>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</si>
  <si>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</si>
  <si>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</si>
  <si>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</si>
  <si>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</si>
  <si>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</si>
  <si>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</si>
  <si>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</si>
  <si>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</si>
  <si>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</si>
  <si>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</si>
  <si>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</si>
  <si>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</si>
  <si>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</si>
  <si>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</si>
  <si>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</si>
  <si>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</si>
  <si>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</si>
  <si>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</si>
  <si>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</si>
  <si>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</si>
  <si>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</si>
  <si>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</si>
  <si>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</si>
  <si>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</si>
  <si>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</si>
  <si>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</si>
  <si>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</si>
  <si>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</si>
  <si>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</si>
  <si>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</si>
  <si>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</si>
  <si>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</si>
  <si>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</si>
  <si>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</si>
  <si>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</si>
  <si>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</si>
  <si>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</si>
  <si>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</si>
  <si>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</si>
  <si>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</si>
  <si>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</si>
  <si>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</si>
  <si>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</si>
  <si>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</si>
  <si>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</si>
  <si>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</si>
  <si>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</si>
  <si>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</si>
  <si>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</si>
  <si>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</si>
  <si>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</si>
  <si>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</si>
  <si>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</si>
  <si>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</si>
  <si>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</si>
  <si>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</si>
  <si>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</si>
  <si>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</si>
  <si>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</si>
  <si>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</si>
  <si>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</si>
  <si>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</si>
  <si>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</si>
  <si>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</si>
  <si>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</si>
  <si>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</si>
  <si>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</si>
  <si>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</si>
  <si>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</si>
  <si>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</si>
  <si>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</si>
  <si>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</si>
  <si>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</si>
  <si>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</si>
  <si>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</si>
  <si>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</si>
  <si>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</si>
  <si>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</si>
  <si>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</si>
  <si>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</si>
  <si>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</si>
  <si>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</si>
  <si>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</si>
  <si>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</si>
  <si>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</si>
  <si>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</si>
  <si>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</si>
  <si>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</si>
  <si>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</si>
  <si>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</si>
  <si>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</si>
  <si>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</si>
  <si>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</si>
  <si>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</si>
  <si>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</si>
  <si>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</si>
  <si>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</si>
  <si>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</si>
  <si>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</si>
  <si>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</si>
  <si>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</si>
  <si>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</si>
  <si>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</si>
  <si>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</si>
  <si>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</si>
  <si>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</si>
  <si>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</si>
  <si>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</si>
  <si>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</si>
  <si>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</si>
  <si>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</si>
  <si>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</si>
  <si>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</si>
  <si>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</si>
  <si>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</si>
  <si>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</si>
  <si>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</si>
  <si>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</si>
  <si>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</si>
  <si>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</si>
  <si>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</si>
  <si>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</si>
  <si>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</si>
  <si>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</si>
  <si>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</si>
  <si>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Dirección General de Egresos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</si>
  <si>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</si>
  <si>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</si>
  <si>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</si>
  <si>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</si>
  <si>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</si>
  <si>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</si>
  <si>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</si>
  <si>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</si>
  <si>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A. Dependencia o Unidad Administrativa 1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</si>
  <si>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</si>
  <si>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</si>
  <si>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</si>
  <si>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</si>
  <si>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</si>
  <si>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</si>
  <si>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</si>
  <si>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</si>
  <si>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</si>
  <si>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</si>
  <si>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</si>
  <si>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</si>
  <si>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</si>
  <si>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</si>
  <si>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</si>
  <si>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</si>
  <si>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</si>
  <si>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</si>
  <si>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</si>
  <si>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</si>
  <si>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</si>
  <si>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</si>
  <si>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</si>
  <si>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</si>
  <si>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</si>
  <si>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</si>
  <si>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</si>
  <si>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</si>
  <si>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</si>
  <si>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</si>
  <si>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</si>
  <si>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</si>
  <si>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</si>
  <si>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</si>
  <si>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</si>
  <si>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</si>
  <si>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</si>
  <si>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</si>
  <si>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</si>
  <si>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</si>
  <si>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</si>
  <si>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</si>
  <si>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</si>
  <si>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</si>
  <si>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</si>
  <si>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</si>
  <si>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</si>
  <si>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</si>
  <si>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</si>
  <si>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</si>
  <si>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</si>
  <si>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</si>
  <si>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</si>
  <si>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</si>
  <si>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</si>
  <si>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</si>
  <si>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</si>
  <si>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</si>
  <si>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</si>
  <si>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</si>
  <si>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</si>
  <si>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</si>
  <si>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</si>
  <si>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</si>
  <si>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</si>
  <si>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</si>
  <si>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</si>
  <si>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</si>
  <si>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</si>
  <si>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</si>
  <si>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</si>
  <si>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</si>
  <si>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</si>
  <si>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</si>
  <si>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</si>
  <si>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</si>
  <si>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</si>
  <si>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</si>
  <si>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</si>
  <si>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</si>
  <si>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</si>
  <si>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</si>
  <si>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</si>
  <si>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</si>
  <si>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</si>
  <si>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</si>
  <si>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</si>
  <si>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</si>
  <si>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</si>
  <si>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</si>
  <si>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</si>
  <si>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theme="1"/>
        <rFont val="Calibri"/>
        <family val="2"/>
      </rPr>
      <t xml:space="preserve">Año del Ejercicio
Vigente 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</si>
  <si>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</si>
  <si>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</si>
  <si>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</si>
  <si>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</si>
  <si>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</si>
  <si>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</si>
  <si>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</si>
  <si>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</si>
  <si>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</si>
  <si>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</si>
  <si>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</si>
  <si>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</si>
  <si>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</si>
  <si>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</si>
  <si>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</si>
  <si>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</si>
  <si>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</si>
  <si>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</si>
  <si>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</si>
  <si>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</si>
  <si>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</si>
  <si>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</si>
  <si>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</si>
  <si>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</si>
  <si>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t>3. Total del Resultado de Egresos (3=1+2)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</si>
  <si>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</si>
  <si>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</si>
  <si>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</si>
  <si>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</si>
  <si>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</si>
  <si>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</si>
  <si>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</si>
  <si>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</si>
  <si>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</si>
  <si>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</si>
  <si>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</si>
  <si>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</si>
  <si>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</si>
  <si>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</si>
  <si>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</si>
  <si>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</si>
  <si>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</si>
  <si>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</si>
  <si>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</si>
  <si>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</si>
  <si>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</si>
  <si>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</si>
  <si>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</si>
  <si>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</si>
  <si>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</si>
  <si>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</si>
  <si>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</si>
  <si>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</si>
  <si>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</si>
  <si>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</si>
  <si>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</si>
  <si>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</si>
  <si>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</si>
  <si>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</si>
  <si>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</si>
  <si>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</si>
  <si>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</si>
  <si>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</si>
  <si>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</si>
  <si>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</si>
  <si>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</si>
  <si>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</si>
  <si>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</si>
  <si>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</si>
  <si>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</si>
  <si>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</si>
  <si>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</si>
  <si>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</si>
  <si>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</si>
  <si>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iniciativa de ley) (c)</t>
  </si>
  <si>
    <t>Año del Ejercicio 
Vigente 2 (d)</t>
  </si>
  <si>
    <t>2025 (d)</t>
  </si>
  <si>
    <t>31 de diciembre de 2024 (e)</t>
  </si>
  <si>
    <t>Saldo al 31 de diciembre de 2024 (d)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</si>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</sst>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&quot;-&quot;??_-;_-@"/>
    <numFmt numFmtId="165" formatCode="#,##0.0000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0CECE"/>
      <name val="Calibri"/>
      <family val="2"/>
    </font>
    <font>
      <sz val="11"/>
      <color rgb="FFD0CECE"/>
      <name val="Calibri"/>
      <family val="2"/>
    </font>
    <font>
      <sz val="11"/>
      <color rgb="FF000000"/>
      <name val="Arial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D0CECE"/>
      </top>
      <bottom style="thin">
        <color rgb="FF000000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6" fillId="0" borderId="8"/>
  </cellStyleXfs>
  <cellXfs count="128">
    <xf numFmtId="0" fontId="0" fillId="0" borderId="0" xfId="0"/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4" fontId="5" fillId="0" borderId="17" xfId="0" applyNumberFormat="1" applyFont="1" applyBorder="1" applyAlignment="1">
      <alignment vertical="center"/>
    </xf>
    <xf numFmtId="4" fontId="4" fillId="0" borderId="17" xfId="0" applyNumberFormat="1" applyFont="1" applyBorder="1" applyAlignment="1">
      <alignment vertical="center"/>
    </xf>
    <xf numFmtId="4" fontId="5" fillId="0" borderId="0" xfId="0" applyNumberFormat="1" applyFont="1"/>
    <xf numFmtId="0" fontId="5" fillId="0" borderId="17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5" fillId="0" borderId="17" xfId="0" applyFont="1" applyBorder="1"/>
    <xf numFmtId="0" fontId="5" fillId="0" borderId="18" xfId="0" applyFont="1" applyBorder="1"/>
    <xf numFmtId="0" fontId="5" fillId="0" borderId="18" xfId="0" applyFont="1" applyBorder="1" applyAlignment="1">
      <alignment vertical="center"/>
    </xf>
    <xf numFmtId="4" fontId="5" fillId="0" borderId="18" xfId="0" applyNumberFormat="1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5" fillId="0" borderId="19" xfId="0" applyFont="1" applyBorder="1"/>
    <xf numFmtId="4" fontId="5" fillId="0" borderId="16" xfId="0" applyNumberFormat="1" applyFont="1" applyBorder="1"/>
    <xf numFmtId="0" fontId="4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4" fontId="5" fillId="0" borderId="17" xfId="0" applyNumberFormat="1" applyFont="1" applyBorder="1" applyAlignment="1">
      <alignment vertical="center" wrapText="1"/>
    </xf>
    <xf numFmtId="0" fontId="5" fillId="0" borderId="19" xfId="0" applyFont="1" applyBorder="1" applyAlignment="1">
      <alignment vertical="center"/>
    </xf>
    <xf numFmtId="4" fontId="5" fillId="0" borderId="17" xfId="0" applyNumberFormat="1" applyFont="1" applyBorder="1"/>
    <xf numFmtId="4" fontId="5" fillId="2" borderId="20" xfId="0" applyNumberFormat="1" applyFont="1" applyFill="1" applyBorder="1"/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18" xfId="0" applyFont="1" applyBorder="1"/>
    <xf numFmtId="0" fontId="5" fillId="2" borderId="20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14" fontId="5" fillId="0" borderId="17" xfId="0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16" fontId="5" fillId="0" borderId="17" xfId="0" applyNumberFormat="1" applyFont="1" applyBorder="1" applyAlignment="1">
      <alignment vertical="center"/>
    </xf>
    <xf numFmtId="0" fontId="4" fillId="2" borderId="14" xfId="0" applyFont="1" applyFill="1" applyBorder="1" applyAlignment="1">
      <alignment horizontal="left" vertical="center" wrapText="1"/>
    </xf>
    <xf numFmtId="4" fontId="4" fillId="0" borderId="17" xfId="0" applyNumberFormat="1" applyFont="1" applyBorder="1"/>
    <xf numFmtId="4" fontId="7" fillId="2" borderId="20" xfId="0" applyNumberFormat="1" applyFont="1" applyFill="1" applyBorder="1"/>
    <xf numFmtId="4" fontId="8" fillId="2" borderId="20" xfId="0" applyNumberFormat="1" applyFont="1" applyFill="1" applyBorder="1"/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4" fontId="5" fillId="0" borderId="18" xfId="0" applyNumberFormat="1" applyFont="1" applyBorder="1"/>
    <xf numFmtId="0" fontId="4" fillId="0" borderId="18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4" fontId="5" fillId="0" borderId="16" xfId="0" applyNumberFormat="1" applyFont="1" applyBorder="1" applyAlignment="1">
      <alignment vertical="center"/>
    </xf>
    <xf numFmtId="4" fontId="8" fillId="2" borderId="20" xfId="0" applyNumberFormat="1" applyFont="1" applyFill="1" applyBorder="1" applyAlignment="1">
      <alignment vertical="center"/>
    </xf>
    <xf numFmtId="4" fontId="5" fillId="2" borderId="20" xfId="0" applyNumberFormat="1" applyFont="1" applyFill="1" applyBorder="1" applyAlignment="1">
      <alignment vertical="center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wrapText="1"/>
    </xf>
    <xf numFmtId="0" fontId="4" fillId="3" borderId="23" xfId="0" applyFont="1" applyFill="1" applyBorder="1" applyAlignment="1">
      <alignment horizontal="left" vertical="center"/>
    </xf>
    <xf numFmtId="4" fontId="4" fillId="0" borderId="17" xfId="0" applyNumberFormat="1" applyFont="1" applyBorder="1" applyAlignment="1">
      <alignment horizontal="right" vertical="top"/>
    </xf>
    <xf numFmtId="0" fontId="5" fillId="3" borderId="20" xfId="0" applyFont="1" applyFill="1" applyBorder="1" applyAlignment="1">
      <alignment horizontal="left" vertical="center"/>
    </xf>
    <xf numFmtId="4" fontId="5" fillId="0" borderId="17" xfId="0" applyNumberFormat="1" applyFont="1" applyBorder="1" applyAlignment="1">
      <alignment horizontal="right" vertical="top"/>
    </xf>
    <xf numFmtId="0" fontId="4" fillId="3" borderId="20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/>
    </xf>
    <xf numFmtId="0" fontId="5" fillId="0" borderId="24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left"/>
    </xf>
    <xf numFmtId="4" fontId="4" fillId="0" borderId="24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4" fontId="5" fillId="0" borderId="24" xfId="0" applyNumberFormat="1" applyFont="1" applyBorder="1" applyAlignment="1">
      <alignment horizontal="right" vertical="center"/>
    </xf>
    <xf numFmtId="164" fontId="4" fillId="0" borderId="24" xfId="0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164" fontId="4" fillId="0" borderId="16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0" fontId="9" fillId="0" borderId="0" xfId="0" applyFont="1" applyAlignment="1">
      <alignment horizontal="left" vertical="top"/>
    </xf>
    <xf numFmtId="3" fontId="5" fillId="0" borderId="17" xfId="0" applyNumberFormat="1" applyFont="1" applyBorder="1" applyAlignment="1">
      <alignment vertical="center"/>
    </xf>
    <xf numFmtId="10" fontId="5" fillId="0" borderId="17" xfId="0" applyNumberFormat="1" applyFont="1" applyBorder="1" applyAlignment="1">
      <alignment vertical="center"/>
    </xf>
    <xf numFmtId="9" fontId="5" fillId="0" borderId="17" xfId="0" applyNumberFormat="1" applyFont="1" applyBorder="1" applyAlignment="1">
      <alignment vertical="center"/>
    </xf>
    <xf numFmtId="0" fontId="5" fillId="0" borderId="18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4" fontId="14" fillId="0" borderId="22" xfId="0" applyNumberFormat="1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5" fillId="0" borderId="17" xfId="1" applyFont="1" applyBorder="1" applyAlignment="1">
      <alignment vertical="center"/>
    </xf>
    <xf numFmtId="43" fontId="4" fillId="0" borderId="16" xfId="1" applyFont="1" applyBorder="1" applyAlignment="1">
      <alignment vertical="center"/>
    </xf>
    <xf numFmtId="43" fontId="4" fillId="0" borderId="17" xfId="1" applyFont="1" applyBorder="1" applyAlignment="1">
      <alignment vertical="center"/>
    </xf>
    <xf numFmtId="0" fontId="4" fillId="4" borderId="14" xfId="0" applyFont="1" applyFill="1" applyBorder="1" applyAlignment="1">
      <alignment horizontal="center" vertical="center" wrapText="1"/>
    </xf>
    <xf numFmtId="4" fontId="17" fillId="0" borderId="17" xfId="0" applyNumberFormat="1" applyFont="1" applyBorder="1" applyAlignment="1">
      <alignment horizontal="right" vertical="top"/>
    </xf>
    <xf numFmtId="4" fontId="1" fillId="0" borderId="17" xfId="0" applyNumberFormat="1" applyFont="1" applyBorder="1" applyAlignment="1">
      <alignment horizontal="right" vertical="top"/>
    </xf>
    <xf numFmtId="4" fontId="17" fillId="0" borderId="22" xfId="0" applyNumberFormat="1" applyFont="1" applyBorder="1"/>
    <xf numFmtId="4" fontId="1" fillId="0" borderId="22" xfId="0" applyNumberFormat="1" applyFont="1" applyBorder="1"/>
    <xf numFmtId="165" fontId="17" fillId="0" borderId="22" xfId="0" applyNumberFormat="1" applyFont="1" applyBorder="1"/>
    <xf numFmtId="164" fontId="1" fillId="0" borderId="22" xfId="0" applyNumberFormat="1" applyFont="1" applyBorder="1"/>
    <xf numFmtId="4" fontId="0" fillId="0" borderId="0" xfId="0" applyNumberFormat="1"/>
    <xf numFmtId="4" fontId="5" fillId="0" borderId="8" xfId="0" applyNumberFormat="1" applyFont="1" applyBorder="1"/>
    <xf numFmtId="43" fontId="0" fillId="0" borderId="0" xfId="1" applyFont="1"/>
    <xf numFmtId="43" fontId="5" fillId="0" borderId="8" xfId="1" applyFont="1" applyFill="1" applyBorder="1"/>
    <xf numFmtId="43" fontId="0" fillId="0" borderId="0" xfId="0" applyNumberFormat="1"/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4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4" fillId="2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5" fillId="0" borderId="0" xfId="0" applyFont="1" applyAlignment="1">
      <alignment horizontal="left" vertical="center" wrapText="1"/>
    </xf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/>
    </xf>
    <xf numFmtId="0" fontId="3" fillId="0" borderId="18" xfId="0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3" fillId="0" borderId="26" xfId="0" applyFont="1" applyBorder="1"/>
    <xf numFmtId="0" fontId="3" fillId="0" borderId="27" xfId="0" applyFon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3">
    <cellStyle name="Millares" xfId="1" builtinId="3"/>
    <cellStyle name="Normal" xfId="0" builtinId="0"/>
    <cellStyle name="Normal 13" xfId="2" xr:uid="{90DC7868-5B82-4BE6-80B1-932B7A5D05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6">
          <cell r="C6" t="str">
            <v>ORGANISMO, Gobierno del Estado de Aguascalientes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1000"/>
  <sheetViews>
    <sheetView showGridLines="0" tabSelected="1" zoomScale="80" zoomScaleNormal="80" workbookViewId="0">
      <selection activeCell="D71" sqref="D71"/>
    </sheetView>
  </sheetViews>
  <sheetFormatPr baseColWidth="10" defaultColWidth="14.44140625" defaultRowHeight="15" customHeight="1" x14ac:dyDescent="0.3"/>
  <cols>
    <col min="1" max="1" width="96.44140625" customWidth="1"/>
    <col min="2" max="2" width="19" customWidth="1"/>
    <col min="3" max="3" width="19.33203125" customWidth="1"/>
    <col min="4" max="4" width="98.6640625" customWidth="1"/>
    <col min="5" max="5" width="18.33203125" customWidth="1"/>
    <col min="6" max="6" width="18" customWidth="1"/>
    <col min="7" max="7" width="11" customWidth="1"/>
    <col min="8" max="8" width="13.88671875" customWidth="1"/>
    <col min="9" max="26" width="11" customWidth="1"/>
  </cols>
  <sheetData>
    <row r="1" spans="1:6" ht="40.5" customHeight="1" x14ac:dyDescent="0.3">
      <c r="A1" s="101" t="s">
        <v>0</v>
      </c>
      <c r="B1" s="102"/>
      <c r="C1" s="102"/>
      <c r="D1" s="102"/>
      <c r="E1" s="102"/>
      <c r="F1" s="103"/>
    </row>
    <row r="2" spans="1:6" ht="15" customHeight="1" x14ac:dyDescent="0.3">
      <c r="A2" s="104" t="s">
        <v>1</v>
      </c>
      <c r="B2" s="105"/>
      <c r="C2" s="105"/>
      <c r="D2" s="105"/>
      <c r="E2" s="105"/>
      <c r="F2" s="106"/>
    </row>
    <row r="3" spans="1:6" ht="15" customHeight="1" x14ac:dyDescent="0.3">
      <c r="A3" s="107" t="s">
        <v>2</v>
      </c>
      <c r="B3" s="108"/>
      <c r="C3" s="108"/>
      <c r="D3" s="108"/>
      <c r="E3" s="108"/>
      <c r="F3" s="109"/>
    </row>
    <row r="4" spans="1:6" ht="12.75" customHeight="1" x14ac:dyDescent="0.3">
      <c r="A4" s="107" t="s">
        <v>568</v>
      </c>
      <c r="B4" s="108"/>
      <c r="C4" s="108"/>
      <c r="D4" s="108"/>
      <c r="E4" s="108"/>
      <c r="F4" s="109"/>
    </row>
    <row r="5" spans="1:6" ht="12.75" customHeight="1" x14ac:dyDescent="0.3">
      <c r="A5" s="110" t="s">
        <v>3</v>
      </c>
      <c r="B5" s="111"/>
      <c r="C5" s="111"/>
      <c r="D5" s="111"/>
      <c r="E5" s="111"/>
      <c r="F5" s="112"/>
    </row>
    <row r="6" spans="1:6" ht="41.25" customHeight="1" x14ac:dyDescent="0.3">
      <c r="A6" s="1" t="s">
        <v>4</v>
      </c>
      <c r="B6" s="2" t="s">
        <v>565</v>
      </c>
      <c r="C6" s="3" t="s">
        <v>566</v>
      </c>
      <c r="D6" s="4" t="s">
        <v>5</v>
      </c>
      <c r="E6" s="2" t="s">
        <v>565</v>
      </c>
      <c r="F6" s="3" t="s">
        <v>566</v>
      </c>
    </row>
    <row r="7" spans="1:6" ht="12.75" customHeight="1" x14ac:dyDescent="0.3">
      <c r="A7" s="5" t="s">
        <v>6</v>
      </c>
      <c r="B7" s="6"/>
      <c r="C7" s="6"/>
      <c r="D7" s="5" t="s">
        <v>7</v>
      </c>
      <c r="E7" s="6"/>
      <c r="F7" s="6"/>
    </row>
    <row r="8" spans="1:6" ht="14.4" x14ac:dyDescent="0.3">
      <c r="A8" s="7" t="s">
        <v>8</v>
      </c>
      <c r="B8" s="8"/>
      <c r="C8" s="8"/>
      <c r="D8" s="7" t="s">
        <v>9</v>
      </c>
      <c r="E8" s="8"/>
      <c r="F8" s="8"/>
    </row>
    <row r="9" spans="1:6" ht="14.4" x14ac:dyDescent="0.3">
      <c r="A9" s="9" t="s">
        <v>10</v>
      </c>
      <c r="B9" s="10">
        <f t="shared" ref="B9" si="0">SUM(B10:B16)</f>
        <v>15780585.48</v>
      </c>
      <c r="C9" s="10">
        <f t="shared" ref="C9" si="1">SUM(C10:C16)</f>
        <v>16129465.369999999</v>
      </c>
      <c r="D9" s="9" t="s">
        <v>11</v>
      </c>
      <c r="E9" s="10">
        <f t="shared" ref="E9" si="2">SUM(E10:E18)</f>
        <v>3799686.8</v>
      </c>
      <c r="F9" s="10">
        <f t="shared" ref="F9" si="3">SUM(F10:F18)</f>
        <v>4563284.13</v>
      </c>
    </row>
    <row r="10" spans="1:6" ht="14.4" x14ac:dyDescent="0.3">
      <c r="A10" s="9" t="s">
        <v>12</v>
      </c>
      <c r="B10" s="10">
        <v>0</v>
      </c>
      <c r="C10" s="10">
        <v>0</v>
      </c>
      <c r="D10" s="9" t="s">
        <v>13</v>
      </c>
      <c r="E10" s="10">
        <v>0</v>
      </c>
      <c r="F10" s="10">
        <v>277052.23</v>
      </c>
    </row>
    <row r="11" spans="1:6" ht="14.4" x14ac:dyDescent="0.3">
      <c r="A11" s="9" t="s">
        <v>14</v>
      </c>
      <c r="B11" s="10">
        <v>15780585.48</v>
      </c>
      <c r="C11" s="10">
        <v>16129465.369999999</v>
      </c>
      <c r="D11" s="9" t="s">
        <v>15</v>
      </c>
      <c r="E11" s="10">
        <v>1707702.01</v>
      </c>
      <c r="F11" s="10">
        <v>2748880.2</v>
      </c>
    </row>
    <row r="12" spans="1:6" ht="14.4" x14ac:dyDescent="0.3">
      <c r="A12" s="9" t="s">
        <v>16</v>
      </c>
      <c r="B12" s="10">
        <v>0</v>
      </c>
      <c r="C12" s="10">
        <v>0</v>
      </c>
      <c r="D12" s="9" t="s">
        <v>17</v>
      </c>
      <c r="E12" s="10">
        <v>0</v>
      </c>
      <c r="F12" s="10">
        <v>0</v>
      </c>
    </row>
    <row r="13" spans="1:6" ht="14.4" x14ac:dyDescent="0.3">
      <c r="A13" s="9" t="s">
        <v>18</v>
      </c>
      <c r="B13" s="10">
        <v>0</v>
      </c>
      <c r="C13" s="10">
        <v>0</v>
      </c>
      <c r="D13" s="9" t="s">
        <v>19</v>
      </c>
      <c r="E13" s="10">
        <v>0</v>
      </c>
      <c r="F13" s="10">
        <v>0</v>
      </c>
    </row>
    <row r="14" spans="1:6" ht="14.4" x14ac:dyDescent="0.3">
      <c r="A14" s="9" t="s">
        <v>20</v>
      </c>
      <c r="B14" s="10">
        <v>0</v>
      </c>
      <c r="C14" s="10">
        <v>0</v>
      </c>
      <c r="D14" s="9" t="s">
        <v>21</v>
      </c>
      <c r="E14" s="10">
        <v>0</v>
      </c>
      <c r="F14" s="10">
        <v>0</v>
      </c>
    </row>
    <row r="15" spans="1:6" ht="14.4" x14ac:dyDescent="0.3">
      <c r="A15" s="9" t="s">
        <v>22</v>
      </c>
      <c r="B15" s="10">
        <v>0</v>
      </c>
      <c r="C15" s="10">
        <v>0</v>
      </c>
      <c r="D15" s="9" t="s">
        <v>23</v>
      </c>
      <c r="E15" s="10">
        <v>0</v>
      </c>
      <c r="F15" s="10">
        <v>0</v>
      </c>
    </row>
    <row r="16" spans="1:6" ht="14.4" x14ac:dyDescent="0.3">
      <c r="A16" s="9" t="s">
        <v>24</v>
      </c>
      <c r="B16" s="10">
        <v>0</v>
      </c>
      <c r="C16" s="10">
        <v>0</v>
      </c>
      <c r="D16" s="9" t="s">
        <v>25</v>
      </c>
      <c r="E16" s="10">
        <v>2091984.79</v>
      </c>
      <c r="F16" s="10">
        <v>1537351.7</v>
      </c>
    </row>
    <row r="17" spans="1:6" ht="14.4" x14ac:dyDescent="0.3">
      <c r="A17" s="9" t="s">
        <v>26</v>
      </c>
      <c r="B17" s="10">
        <f t="shared" ref="B17" si="4">SUM(B18:B24)</f>
        <v>21500</v>
      </c>
      <c r="C17" s="10">
        <f t="shared" ref="C17" si="5">SUM(C18:C24)</f>
        <v>7141.84</v>
      </c>
      <c r="D17" s="9" t="s">
        <v>27</v>
      </c>
      <c r="E17" s="10">
        <v>0</v>
      </c>
      <c r="F17" s="10">
        <v>0</v>
      </c>
    </row>
    <row r="18" spans="1:6" ht="14.4" x14ac:dyDescent="0.3">
      <c r="A18" s="9" t="s">
        <v>28</v>
      </c>
      <c r="B18" s="10">
        <v>0</v>
      </c>
      <c r="C18" s="10">
        <v>0</v>
      </c>
      <c r="D18" s="9" t="s">
        <v>29</v>
      </c>
      <c r="E18" s="10">
        <v>0</v>
      </c>
      <c r="F18" s="10">
        <v>0</v>
      </c>
    </row>
    <row r="19" spans="1:6" ht="14.4" x14ac:dyDescent="0.3">
      <c r="A19" s="9" t="s">
        <v>30</v>
      </c>
      <c r="B19" s="10">
        <v>0</v>
      </c>
      <c r="C19" s="10">
        <v>0</v>
      </c>
      <c r="D19" s="9" t="s">
        <v>31</v>
      </c>
      <c r="E19" s="10">
        <f t="shared" ref="E19" si="6">SUM(E20:E22)</f>
        <v>0</v>
      </c>
      <c r="F19" s="10">
        <f t="shared" ref="F19" si="7">SUM(F20:F22)</f>
        <v>0</v>
      </c>
    </row>
    <row r="20" spans="1:6" ht="14.4" x14ac:dyDescent="0.3">
      <c r="A20" s="9" t="s">
        <v>32</v>
      </c>
      <c r="B20" s="10">
        <v>21500</v>
      </c>
      <c r="C20" s="10">
        <v>7141.84</v>
      </c>
      <c r="D20" s="9" t="s">
        <v>33</v>
      </c>
      <c r="E20" s="10">
        <v>0</v>
      </c>
      <c r="F20" s="10">
        <v>0</v>
      </c>
    </row>
    <row r="21" spans="1:6" ht="15.75" customHeight="1" x14ac:dyDescent="0.3">
      <c r="A21" s="9" t="s">
        <v>34</v>
      </c>
      <c r="B21" s="10">
        <v>0</v>
      </c>
      <c r="C21" s="10">
        <v>0</v>
      </c>
      <c r="D21" s="9" t="s">
        <v>35</v>
      </c>
      <c r="E21" s="10">
        <v>0</v>
      </c>
      <c r="F21" s="10">
        <v>0</v>
      </c>
    </row>
    <row r="22" spans="1:6" ht="15.75" customHeight="1" x14ac:dyDescent="0.3">
      <c r="A22" s="9" t="s">
        <v>36</v>
      </c>
      <c r="B22" s="10">
        <v>0</v>
      </c>
      <c r="C22" s="10">
        <v>0</v>
      </c>
      <c r="D22" s="9" t="s">
        <v>37</v>
      </c>
      <c r="E22" s="10">
        <v>0</v>
      </c>
      <c r="F22" s="10">
        <v>0</v>
      </c>
    </row>
    <row r="23" spans="1:6" ht="15.75" customHeight="1" x14ac:dyDescent="0.3">
      <c r="A23" s="9" t="s">
        <v>38</v>
      </c>
      <c r="B23" s="10">
        <v>0</v>
      </c>
      <c r="C23" s="10">
        <v>0</v>
      </c>
      <c r="D23" s="9" t="s">
        <v>39</v>
      </c>
      <c r="E23" s="10">
        <f t="shared" ref="E23" si="8">E24+E25</f>
        <v>0</v>
      </c>
      <c r="F23" s="10">
        <f t="shared" ref="F23" si="9">F24+F25</f>
        <v>0</v>
      </c>
    </row>
    <row r="24" spans="1:6" ht="15.75" customHeight="1" x14ac:dyDescent="0.3">
      <c r="A24" s="9" t="s">
        <v>40</v>
      </c>
      <c r="B24" s="10">
        <v>0</v>
      </c>
      <c r="C24" s="10">
        <v>0</v>
      </c>
      <c r="D24" s="9" t="s">
        <v>41</v>
      </c>
      <c r="E24" s="10">
        <v>0</v>
      </c>
      <c r="F24" s="10">
        <v>0</v>
      </c>
    </row>
    <row r="25" spans="1:6" ht="15.75" customHeight="1" x14ac:dyDescent="0.3">
      <c r="A25" s="9" t="s">
        <v>42</v>
      </c>
      <c r="B25" s="10">
        <f t="shared" ref="B25" si="10">SUM(B26:B30)</f>
        <v>0</v>
      </c>
      <c r="C25" s="10">
        <f t="shared" ref="C25" si="11">SUM(C26:C30)</f>
        <v>0</v>
      </c>
      <c r="D25" s="9" t="s">
        <v>43</v>
      </c>
      <c r="E25" s="10">
        <v>0</v>
      </c>
      <c r="F25" s="10">
        <v>0</v>
      </c>
    </row>
    <row r="26" spans="1:6" ht="15.75" customHeight="1" x14ac:dyDescent="0.3">
      <c r="A26" s="9" t="s">
        <v>44</v>
      </c>
      <c r="B26" s="10">
        <v>0</v>
      </c>
      <c r="C26" s="10">
        <v>0</v>
      </c>
      <c r="D26" s="9" t="s">
        <v>45</v>
      </c>
      <c r="E26" s="10">
        <v>0</v>
      </c>
      <c r="F26" s="10">
        <v>0</v>
      </c>
    </row>
    <row r="27" spans="1:6" ht="15.75" customHeight="1" x14ac:dyDescent="0.3">
      <c r="A27" s="9" t="s">
        <v>46</v>
      </c>
      <c r="B27" s="10">
        <v>0</v>
      </c>
      <c r="C27" s="10">
        <v>0</v>
      </c>
      <c r="D27" s="9" t="s">
        <v>47</v>
      </c>
      <c r="E27" s="10">
        <f t="shared" ref="E27" si="12">SUM(E28:E30)</f>
        <v>0</v>
      </c>
      <c r="F27" s="10">
        <f t="shared" ref="F27" si="13">SUM(F28:F30)</f>
        <v>0</v>
      </c>
    </row>
    <row r="28" spans="1:6" ht="15.75" customHeight="1" x14ac:dyDescent="0.3">
      <c r="A28" s="9" t="s">
        <v>48</v>
      </c>
      <c r="B28" s="10">
        <v>0</v>
      </c>
      <c r="C28" s="10">
        <v>0</v>
      </c>
      <c r="D28" s="9" t="s">
        <v>49</v>
      </c>
      <c r="E28" s="10">
        <v>0</v>
      </c>
      <c r="F28" s="10">
        <v>0</v>
      </c>
    </row>
    <row r="29" spans="1:6" ht="15.75" customHeight="1" x14ac:dyDescent="0.3">
      <c r="A29" s="9" t="s">
        <v>50</v>
      </c>
      <c r="B29" s="10">
        <v>0</v>
      </c>
      <c r="C29" s="10">
        <v>0</v>
      </c>
      <c r="D29" s="9" t="s">
        <v>51</v>
      </c>
      <c r="E29" s="10">
        <v>0</v>
      </c>
      <c r="F29" s="10">
        <v>0</v>
      </c>
    </row>
    <row r="30" spans="1:6" ht="15.75" customHeight="1" x14ac:dyDescent="0.3">
      <c r="A30" s="9" t="s">
        <v>52</v>
      </c>
      <c r="B30" s="10">
        <v>0</v>
      </c>
      <c r="C30" s="10">
        <v>0</v>
      </c>
      <c r="D30" s="9" t="s">
        <v>53</v>
      </c>
      <c r="E30" s="10">
        <v>0</v>
      </c>
      <c r="F30" s="10">
        <v>0</v>
      </c>
    </row>
    <row r="31" spans="1:6" ht="15.75" customHeight="1" x14ac:dyDescent="0.3">
      <c r="A31" s="9" t="s">
        <v>54</v>
      </c>
      <c r="B31" s="10">
        <f t="shared" ref="B31" si="14">SUM(B32:B36)</f>
        <v>0</v>
      </c>
      <c r="C31" s="10">
        <f t="shared" ref="C31" si="15">SUM(C32:C36)</f>
        <v>0</v>
      </c>
      <c r="D31" s="9" t="s">
        <v>55</v>
      </c>
      <c r="E31" s="10">
        <f t="shared" ref="E31" si="16">SUM(E32:E37)</f>
        <v>0</v>
      </c>
      <c r="F31" s="10">
        <f t="shared" ref="F31" si="17">SUM(F32:F37)</f>
        <v>0</v>
      </c>
    </row>
    <row r="32" spans="1:6" ht="15.75" customHeight="1" x14ac:dyDescent="0.3">
      <c r="A32" s="9" t="s">
        <v>56</v>
      </c>
      <c r="B32" s="10">
        <v>0</v>
      </c>
      <c r="C32" s="10">
        <v>0</v>
      </c>
      <c r="D32" s="9" t="s">
        <v>57</v>
      </c>
      <c r="E32" s="10">
        <v>0</v>
      </c>
      <c r="F32" s="10">
        <v>0</v>
      </c>
    </row>
    <row r="33" spans="1:6" ht="14.25" customHeight="1" x14ac:dyDescent="0.3">
      <c r="A33" s="9" t="s">
        <v>58</v>
      </c>
      <c r="B33" s="10">
        <v>0</v>
      </c>
      <c r="C33" s="10">
        <v>0</v>
      </c>
      <c r="D33" s="9" t="s">
        <v>59</v>
      </c>
      <c r="E33" s="10">
        <v>0</v>
      </c>
      <c r="F33" s="10">
        <v>0</v>
      </c>
    </row>
    <row r="34" spans="1:6" ht="14.25" customHeight="1" x14ac:dyDescent="0.3">
      <c r="A34" s="9" t="s">
        <v>60</v>
      </c>
      <c r="B34" s="10">
        <v>0</v>
      </c>
      <c r="C34" s="10">
        <v>0</v>
      </c>
      <c r="D34" s="9" t="s">
        <v>61</v>
      </c>
      <c r="E34" s="10">
        <v>0</v>
      </c>
      <c r="F34" s="10">
        <v>0</v>
      </c>
    </row>
    <row r="35" spans="1:6" ht="14.25" customHeight="1" x14ac:dyDescent="0.3">
      <c r="A35" s="9" t="s">
        <v>62</v>
      </c>
      <c r="B35" s="10">
        <v>0</v>
      </c>
      <c r="C35" s="10">
        <v>0</v>
      </c>
      <c r="D35" s="9" t="s">
        <v>63</v>
      </c>
      <c r="E35" s="10">
        <v>0</v>
      </c>
      <c r="F35" s="10">
        <v>0</v>
      </c>
    </row>
    <row r="36" spans="1:6" ht="14.25" customHeight="1" x14ac:dyDescent="0.3">
      <c r="A36" s="9" t="s">
        <v>64</v>
      </c>
      <c r="B36" s="10">
        <v>0</v>
      </c>
      <c r="C36" s="10">
        <v>0</v>
      </c>
      <c r="D36" s="9" t="s">
        <v>65</v>
      </c>
      <c r="E36" s="10">
        <v>0</v>
      </c>
      <c r="F36" s="10">
        <v>0</v>
      </c>
    </row>
    <row r="37" spans="1:6" ht="14.25" customHeight="1" x14ac:dyDescent="0.3">
      <c r="A37" s="9" t="s">
        <v>66</v>
      </c>
      <c r="B37" s="10">
        <v>0</v>
      </c>
      <c r="C37" s="10">
        <v>0</v>
      </c>
      <c r="D37" s="9" t="s">
        <v>67</v>
      </c>
      <c r="E37" s="10">
        <v>0</v>
      </c>
      <c r="F37" s="10">
        <v>0</v>
      </c>
    </row>
    <row r="38" spans="1:6" ht="15.75" customHeight="1" x14ac:dyDescent="0.3">
      <c r="A38" s="9" t="s">
        <v>68</v>
      </c>
      <c r="B38" s="10">
        <f t="shared" ref="B38" si="18">SUM(B39:B40)</f>
        <v>0</v>
      </c>
      <c r="C38" s="10">
        <f t="shared" ref="C38" si="19">SUM(C39:C40)</f>
        <v>0</v>
      </c>
      <c r="D38" s="9" t="s">
        <v>69</v>
      </c>
      <c r="E38" s="10">
        <f t="shared" ref="E38" si="20">SUM(E39:E41)</f>
        <v>0</v>
      </c>
      <c r="F38" s="10">
        <f t="shared" ref="F38" si="21">SUM(F39:F41)</f>
        <v>0</v>
      </c>
    </row>
    <row r="39" spans="1:6" ht="15.75" customHeight="1" x14ac:dyDescent="0.3">
      <c r="A39" s="9" t="s">
        <v>70</v>
      </c>
      <c r="B39" s="10">
        <v>0</v>
      </c>
      <c r="C39" s="10">
        <v>0</v>
      </c>
      <c r="D39" s="9" t="s">
        <v>71</v>
      </c>
      <c r="E39" s="10">
        <v>0</v>
      </c>
      <c r="F39" s="10">
        <v>0</v>
      </c>
    </row>
    <row r="40" spans="1:6" ht="15.75" customHeight="1" x14ac:dyDescent="0.3">
      <c r="A40" s="9" t="s">
        <v>72</v>
      </c>
      <c r="B40" s="10">
        <v>0</v>
      </c>
      <c r="C40" s="10">
        <v>0</v>
      </c>
      <c r="D40" s="9" t="s">
        <v>73</v>
      </c>
      <c r="E40" s="10">
        <v>0</v>
      </c>
      <c r="F40" s="10">
        <v>0</v>
      </c>
    </row>
    <row r="41" spans="1:6" ht="15.75" customHeight="1" x14ac:dyDescent="0.3">
      <c r="A41" s="9" t="s">
        <v>74</v>
      </c>
      <c r="B41" s="10">
        <f t="shared" ref="B41" si="22">SUM(B42:B45)</f>
        <v>0</v>
      </c>
      <c r="C41" s="10">
        <f t="shared" ref="C41" si="23">SUM(C42:C45)</f>
        <v>0</v>
      </c>
      <c r="D41" s="9" t="s">
        <v>75</v>
      </c>
      <c r="E41" s="10">
        <v>0</v>
      </c>
      <c r="F41" s="10">
        <v>0</v>
      </c>
    </row>
    <row r="42" spans="1:6" ht="15.75" customHeight="1" x14ac:dyDescent="0.3">
      <c r="A42" s="9" t="s">
        <v>76</v>
      </c>
      <c r="B42" s="10">
        <v>0</v>
      </c>
      <c r="C42" s="10">
        <v>0</v>
      </c>
      <c r="D42" s="9" t="s">
        <v>77</v>
      </c>
      <c r="E42" s="10">
        <f t="shared" ref="E42" si="24">SUM(E43:E45)</f>
        <v>0</v>
      </c>
      <c r="F42" s="10">
        <f t="shared" ref="F42" si="25">SUM(F43:F45)</f>
        <v>0</v>
      </c>
    </row>
    <row r="43" spans="1:6" ht="15.75" customHeight="1" x14ac:dyDescent="0.3">
      <c r="A43" s="9" t="s">
        <v>78</v>
      </c>
      <c r="B43" s="10">
        <v>0</v>
      </c>
      <c r="C43" s="10">
        <v>0</v>
      </c>
      <c r="D43" s="9" t="s">
        <v>79</v>
      </c>
      <c r="E43" s="10">
        <v>0</v>
      </c>
      <c r="F43" s="10">
        <v>0</v>
      </c>
    </row>
    <row r="44" spans="1:6" ht="15.75" customHeight="1" x14ac:dyDescent="0.3">
      <c r="A44" s="9" t="s">
        <v>80</v>
      </c>
      <c r="B44" s="10">
        <v>0</v>
      </c>
      <c r="C44" s="10">
        <v>0</v>
      </c>
      <c r="D44" s="9" t="s">
        <v>81</v>
      </c>
      <c r="E44" s="10">
        <v>0</v>
      </c>
      <c r="F44" s="10">
        <v>0</v>
      </c>
    </row>
    <row r="45" spans="1:6" ht="15.75" customHeight="1" x14ac:dyDescent="0.3">
      <c r="A45" s="9" t="s">
        <v>82</v>
      </c>
      <c r="B45" s="10">
        <v>0</v>
      </c>
      <c r="C45" s="10">
        <v>0</v>
      </c>
      <c r="D45" s="9" t="s">
        <v>83</v>
      </c>
      <c r="E45" s="10">
        <v>0</v>
      </c>
      <c r="F45" s="10">
        <v>0</v>
      </c>
    </row>
    <row r="46" spans="1:6" ht="15.75" customHeight="1" x14ac:dyDescent="0.3">
      <c r="A46" s="8"/>
      <c r="B46" s="10"/>
      <c r="C46" s="10"/>
      <c r="D46" s="8"/>
      <c r="E46" s="10"/>
      <c r="F46" s="10"/>
    </row>
    <row r="47" spans="1:6" ht="15.75" customHeight="1" x14ac:dyDescent="0.3">
      <c r="A47" s="7" t="s">
        <v>84</v>
      </c>
      <c r="B47" s="11">
        <f t="shared" ref="B47:C47" si="26">B9+B17+B25+B31+B37+B38+B41</f>
        <v>15802085.48</v>
      </c>
      <c r="C47" s="11">
        <f t="shared" si="26"/>
        <v>16136607.209999999</v>
      </c>
      <c r="D47" s="7" t="s">
        <v>85</v>
      </c>
      <c r="E47" s="11">
        <f t="shared" ref="E47:F47" si="27">E9+E19+E23+E26+E27+E31+E38+E42</f>
        <v>3799686.8</v>
      </c>
      <c r="F47" s="11">
        <f t="shared" si="27"/>
        <v>4563284.13</v>
      </c>
    </row>
    <row r="48" spans="1:6" ht="15.75" customHeight="1" x14ac:dyDescent="0.3">
      <c r="A48" s="8"/>
      <c r="B48" s="10"/>
      <c r="C48" s="10"/>
      <c r="D48" s="8"/>
      <c r="E48" s="10"/>
      <c r="F48" s="10"/>
    </row>
    <row r="49" spans="1:8" ht="15.75" customHeight="1" x14ac:dyDescent="0.3">
      <c r="A49" s="7" t="s">
        <v>86</v>
      </c>
      <c r="B49" s="10"/>
      <c r="C49" s="10"/>
      <c r="D49" s="7" t="s">
        <v>87</v>
      </c>
      <c r="E49" s="10"/>
      <c r="F49" s="10"/>
    </row>
    <row r="50" spans="1:8" ht="15.75" customHeight="1" x14ac:dyDescent="0.3">
      <c r="A50" s="9" t="s">
        <v>88</v>
      </c>
      <c r="B50" s="10">
        <v>0</v>
      </c>
      <c r="C50" s="10">
        <v>0</v>
      </c>
      <c r="D50" s="9" t="s">
        <v>89</v>
      </c>
      <c r="E50" s="10">
        <v>0</v>
      </c>
      <c r="F50" s="10">
        <v>0</v>
      </c>
    </row>
    <row r="51" spans="1:8" ht="15.75" customHeight="1" x14ac:dyDescent="0.3">
      <c r="A51" s="9" t="s">
        <v>90</v>
      </c>
      <c r="B51" s="10">
        <v>29402</v>
      </c>
      <c r="C51" s="10">
        <v>29402</v>
      </c>
      <c r="D51" s="9" t="s">
        <v>91</v>
      </c>
      <c r="E51" s="10">
        <v>0</v>
      </c>
      <c r="F51" s="10">
        <v>0</v>
      </c>
    </row>
    <row r="52" spans="1:8" ht="15.75" customHeight="1" x14ac:dyDescent="0.3">
      <c r="A52" s="9" t="s">
        <v>92</v>
      </c>
      <c r="B52" s="10">
        <v>24764626.140000001</v>
      </c>
      <c r="C52" s="10">
        <v>24764626.140000001</v>
      </c>
      <c r="D52" s="9" t="s">
        <v>93</v>
      </c>
      <c r="E52" s="10">
        <v>0</v>
      </c>
      <c r="F52" s="10">
        <v>0</v>
      </c>
      <c r="H52" s="12"/>
    </row>
    <row r="53" spans="1:8" ht="15.75" customHeight="1" x14ac:dyDescent="0.3">
      <c r="A53" s="9" t="s">
        <v>94</v>
      </c>
      <c r="B53" s="10">
        <v>12184282.390000001</v>
      </c>
      <c r="C53" s="10">
        <v>10662468.25</v>
      </c>
      <c r="D53" s="9" t="s">
        <v>95</v>
      </c>
      <c r="E53" s="10">
        <v>0</v>
      </c>
      <c r="F53" s="10">
        <v>0</v>
      </c>
      <c r="H53" s="12"/>
    </row>
    <row r="54" spans="1:8" ht="15.75" customHeight="1" x14ac:dyDescent="0.3">
      <c r="A54" s="9" t="s">
        <v>96</v>
      </c>
      <c r="B54" s="10">
        <v>432420.96</v>
      </c>
      <c r="C54" s="10">
        <v>432420.96</v>
      </c>
      <c r="D54" s="9" t="s">
        <v>97</v>
      </c>
      <c r="E54" s="10">
        <v>0</v>
      </c>
      <c r="F54" s="10">
        <v>0</v>
      </c>
      <c r="H54" s="12"/>
    </row>
    <row r="55" spans="1:8" ht="15.75" customHeight="1" x14ac:dyDescent="0.3">
      <c r="A55" s="9" t="s">
        <v>98</v>
      </c>
      <c r="B55" s="10">
        <v>-13717870.619999999</v>
      </c>
      <c r="C55" s="10">
        <v>-11675716.41</v>
      </c>
      <c r="D55" s="13" t="s">
        <v>99</v>
      </c>
      <c r="E55" s="10">
        <v>0</v>
      </c>
      <c r="F55" s="10">
        <v>0</v>
      </c>
      <c r="H55" s="12"/>
    </row>
    <row r="56" spans="1:8" ht="15.75" customHeight="1" x14ac:dyDescent="0.3">
      <c r="A56" s="9" t="s">
        <v>100</v>
      </c>
      <c r="B56" s="10">
        <v>0</v>
      </c>
      <c r="C56" s="10">
        <v>0</v>
      </c>
      <c r="D56" s="8"/>
      <c r="E56" s="10"/>
      <c r="F56" s="10"/>
    </row>
    <row r="57" spans="1:8" ht="15.75" customHeight="1" x14ac:dyDescent="0.3">
      <c r="A57" s="9" t="s">
        <v>101</v>
      </c>
      <c r="B57" s="10">
        <v>0</v>
      </c>
      <c r="C57" s="10">
        <v>0</v>
      </c>
      <c r="D57" s="7" t="s">
        <v>102</v>
      </c>
      <c r="E57" s="11">
        <f t="shared" ref="E57:F57" si="28">SUM(E50:E55)</f>
        <v>0</v>
      </c>
      <c r="F57" s="11">
        <f t="shared" si="28"/>
        <v>0</v>
      </c>
    </row>
    <row r="58" spans="1:8" ht="15.75" customHeight="1" x14ac:dyDescent="0.3">
      <c r="A58" s="9" t="s">
        <v>103</v>
      </c>
      <c r="B58" s="10">
        <v>0</v>
      </c>
      <c r="C58" s="10">
        <v>0</v>
      </c>
      <c r="D58" s="8"/>
      <c r="E58" s="10"/>
      <c r="F58" s="10"/>
    </row>
    <row r="59" spans="1:8" ht="15.75" customHeight="1" x14ac:dyDescent="0.3">
      <c r="A59" s="8"/>
      <c r="B59" s="10"/>
      <c r="C59" s="10"/>
      <c r="D59" s="7" t="s">
        <v>104</v>
      </c>
      <c r="E59" s="11">
        <f t="shared" ref="E59:F59" si="29">E47+E57</f>
        <v>3799686.8</v>
      </c>
      <c r="F59" s="11">
        <f t="shared" si="29"/>
        <v>4563284.13</v>
      </c>
    </row>
    <row r="60" spans="1:8" ht="15.75" customHeight="1" x14ac:dyDescent="0.3">
      <c r="A60" s="7" t="s">
        <v>105</v>
      </c>
      <c r="B60" s="11">
        <f t="shared" ref="B60:C60" si="30">SUM(B50:B58)</f>
        <v>23692860.870000005</v>
      </c>
      <c r="C60" s="11">
        <f t="shared" si="30"/>
        <v>24213200.940000001</v>
      </c>
      <c r="D60" s="8"/>
      <c r="E60" s="10"/>
      <c r="F60" s="10"/>
    </row>
    <row r="61" spans="1:8" ht="15.75" customHeight="1" x14ac:dyDescent="0.3">
      <c r="A61" s="8"/>
      <c r="B61" s="10"/>
      <c r="C61" s="10"/>
      <c r="D61" s="14" t="s">
        <v>106</v>
      </c>
      <c r="E61" s="10"/>
      <c r="F61" s="10"/>
    </row>
    <row r="62" spans="1:8" ht="15.75" customHeight="1" x14ac:dyDescent="0.3">
      <c r="A62" s="7" t="s">
        <v>107</v>
      </c>
      <c r="B62" s="11">
        <f t="shared" ref="B62:C62" si="31">SUM(B47+B60)</f>
        <v>39494946.350000009</v>
      </c>
      <c r="C62" s="11">
        <f t="shared" si="31"/>
        <v>40349808.149999999</v>
      </c>
      <c r="D62" s="8"/>
      <c r="E62" s="10"/>
      <c r="F62" s="10"/>
    </row>
    <row r="63" spans="1:8" ht="15.75" customHeight="1" x14ac:dyDescent="0.3">
      <c r="A63" s="8"/>
      <c r="B63" s="8"/>
      <c r="C63" s="8"/>
      <c r="D63" s="9" t="s">
        <v>108</v>
      </c>
      <c r="E63" s="10">
        <f t="shared" ref="E63" si="32">SUM(E64:E66)</f>
        <v>26084080.260000002</v>
      </c>
      <c r="F63" s="10">
        <f t="shared" ref="F63" si="33">SUM(F64:F66)</f>
        <v>26084080.260000002</v>
      </c>
    </row>
    <row r="64" spans="1:8" ht="15.75" customHeight="1" x14ac:dyDescent="0.3">
      <c r="A64" s="8"/>
      <c r="B64" s="8"/>
      <c r="C64" s="8"/>
      <c r="D64" s="9" t="s">
        <v>109</v>
      </c>
      <c r="E64" s="10">
        <v>1242756.1200000001</v>
      </c>
      <c r="F64" s="10">
        <v>1242756.1200000001</v>
      </c>
    </row>
    <row r="65" spans="1:6" ht="15.75" customHeight="1" x14ac:dyDescent="0.3">
      <c r="A65" s="8"/>
      <c r="B65" s="8"/>
      <c r="C65" s="8"/>
      <c r="D65" s="13" t="s">
        <v>110</v>
      </c>
      <c r="E65" s="10">
        <v>24841324.140000001</v>
      </c>
      <c r="F65" s="10">
        <v>24841324.140000001</v>
      </c>
    </row>
    <row r="66" spans="1:6" ht="15.75" customHeight="1" x14ac:dyDescent="0.3">
      <c r="A66" s="8"/>
      <c r="B66" s="8"/>
      <c r="C66" s="8"/>
      <c r="D66" s="9" t="s">
        <v>111</v>
      </c>
      <c r="E66" s="10">
        <v>0</v>
      </c>
      <c r="F66" s="10">
        <v>0</v>
      </c>
    </row>
    <row r="67" spans="1:6" ht="15.75" customHeight="1" x14ac:dyDescent="0.3">
      <c r="A67" s="8"/>
      <c r="B67" s="8"/>
      <c r="C67" s="8"/>
      <c r="D67" s="8"/>
      <c r="E67" s="10"/>
      <c r="F67" s="10"/>
    </row>
    <row r="68" spans="1:6" ht="15.75" customHeight="1" x14ac:dyDescent="0.3">
      <c r="A68" s="8"/>
      <c r="B68" s="8"/>
      <c r="C68" s="8"/>
      <c r="D68" s="9" t="s">
        <v>112</v>
      </c>
      <c r="E68" s="10">
        <f t="shared" ref="E68" si="34">SUM(E69:E73)</f>
        <v>9611179.2899999879</v>
      </c>
      <c r="F68" s="10">
        <f t="shared" ref="F68" si="35">SUM(F69:F73)</f>
        <v>9702443.7599999961</v>
      </c>
    </row>
    <row r="69" spans="1:6" ht="15.75" customHeight="1" x14ac:dyDescent="0.3">
      <c r="A69" s="15"/>
      <c r="B69" s="8"/>
      <c r="C69" s="8"/>
      <c r="D69" s="9" t="s">
        <v>113</v>
      </c>
      <c r="E69" s="10">
        <v>10291695.239999987</v>
      </c>
      <c r="F69" s="10">
        <v>8178405.5199999958</v>
      </c>
    </row>
    <row r="70" spans="1:6" ht="15.75" customHeight="1" x14ac:dyDescent="0.3">
      <c r="A70" s="15"/>
      <c r="B70" s="8"/>
      <c r="C70" s="8"/>
      <c r="D70" s="9" t="s">
        <v>114</v>
      </c>
      <c r="E70" s="10">
        <v>1997760.55</v>
      </c>
      <c r="F70" s="10">
        <v>4475501.43</v>
      </c>
    </row>
    <row r="71" spans="1:6" ht="15.75" customHeight="1" x14ac:dyDescent="0.3">
      <c r="A71" s="15"/>
      <c r="B71" s="8"/>
      <c r="C71" s="8"/>
      <c r="D71" s="9" t="s">
        <v>115</v>
      </c>
      <c r="E71" s="10">
        <v>0</v>
      </c>
      <c r="F71" s="10">
        <v>0</v>
      </c>
    </row>
    <row r="72" spans="1:6" ht="15.75" customHeight="1" x14ac:dyDescent="0.3">
      <c r="A72" s="15"/>
      <c r="B72" s="8"/>
      <c r="C72" s="8"/>
      <c r="D72" s="9" t="s">
        <v>116</v>
      </c>
      <c r="E72" s="10">
        <v>0</v>
      </c>
      <c r="F72" s="10">
        <v>0</v>
      </c>
    </row>
    <row r="73" spans="1:6" ht="15.75" customHeight="1" x14ac:dyDescent="0.3">
      <c r="A73" s="15"/>
      <c r="B73" s="8"/>
      <c r="C73" s="8"/>
      <c r="D73" s="9" t="s">
        <v>117</v>
      </c>
      <c r="E73" s="10">
        <v>-2678276.5</v>
      </c>
      <c r="F73" s="10">
        <v>-2951463.19</v>
      </c>
    </row>
    <row r="74" spans="1:6" ht="15.75" customHeight="1" x14ac:dyDescent="0.3">
      <c r="A74" s="15"/>
      <c r="B74" s="8"/>
      <c r="C74" s="8"/>
      <c r="D74" s="8"/>
      <c r="E74" s="10"/>
      <c r="F74" s="10"/>
    </row>
    <row r="75" spans="1:6" ht="15.75" customHeight="1" x14ac:dyDescent="0.3">
      <c r="A75" s="15"/>
      <c r="B75" s="8"/>
      <c r="C75" s="8"/>
      <c r="D75" s="9" t="s">
        <v>118</v>
      </c>
      <c r="E75" s="10">
        <f t="shared" ref="E75" si="36">E76+E77</f>
        <v>0</v>
      </c>
      <c r="F75" s="10">
        <f t="shared" ref="F75" si="37">F76+F77</f>
        <v>0</v>
      </c>
    </row>
    <row r="76" spans="1:6" ht="15.75" customHeight="1" x14ac:dyDescent="0.3">
      <c r="A76" s="15"/>
      <c r="B76" s="8"/>
      <c r="C76" s="8"/>
      <c r="D76" s="9" t="s">
        <v>119</v>
      </c>
      <c r="E76" s="10">
        <v>0</v>
      </c>
      <c r="F76" s="10">
        <v>0</v>
      </c>
    </row>
    <row r="77" spans="1:6" ht="15.75" customHeight="1" x14ac:dyDescent="0.3">
      <c r="A77" s="15"/>
      <c r="B77" s="8"/>
      <c r="C77" s="8"/>
      <c r="D77" s="9" t="s">
        <v>120</v>
      </c>
      <c r="E77" s="10">
        <v>0</v>
      </c>
      <c r="F77" s="10">
        <v>0</v>
      </c>
    </row>
    <row r="78" spans="1:6" ht="15.75" customHeight="1" x14ac:dyDescent="0.3">
      <c r="A78" s="15"/>
      <c r="B78" s="8"/>
      <c r="C78" s="8"/>
      <c r="D78" s="8"/>
      <c r="E78" s="10"/>
      <c r="F78" s="10"/>
    </row>
    <row r="79" spans="1:6" ht="15.75" customHeight="1" x14ac:dyDescent="0.3">
      <c r="A79" s="15"/>
      <c r="B79" s="8"/>
      <c r="C79" s="8"/>
      <c r="D79" s="7" t="s">
        <v>121</v>
      </c>
      <c r="E79" s="11">
        <f>E63+E68+E75</f>
        <v>35695259.54999999</v>
      </c>
      <c r="F79" s="11">
        <f t="shared" ref="F79" si="38">F63+F68+F75</f>
        <v>35786524.019999996</v>
      </c>
    </row>
    <row r="80" spans="1:6" ht="15.75" customHeight="1" x14ac:dyDescent="0.3">
      <c r="A80" s="15"/>
      <c r="B80" s="8"/>
      <c r="C80" s="8"/>
      <c r="D80" s="8"/>
      <c r="E80" s="10"/>
      <c r="F80" s="10"/>
    </row>
    <row r="81" spans="1:6" ht="15.75" customHeight="1" x14ac:dyDescent="0.3">
      <c r="A81" s="15"/>
      <c r="B81" s="8"/>
      <c r="C81" s="8"/>
      <c r="D81" s="7" t="s">
        <v>122</v>
      </c>
      <c r="E81" s="11">
        <f t="shared" ref="E81:F81" si="39">E59+E79</f>
        <v>39494946.349999987</v>
      </c>
      <c r="F81" s="11">
        <f t="shared" si="39"/>
        <v>40349808.149999999</v>
      </c>
    </row>
    <row r="82" spans="1:6" ht="15.75" customHeight="1" x14ac:dyDescent="0.3">
      <c r="A82" s="16"/>
      <c r="B82" s="17"/>
      <c r="C82" s="17"/>
      <c r="D82" s="17"/>
      <c r="E82" s="18"/>
      <c r="F82" s="18"/>
    </row>
    <row r="83" spans="1:6" ht="15.75" customHeight="1" x14ac:dyDescent="0.3"/>
    <row r="84" spans="1:6" ht="15.75" customHeight="1" x14ac:dyDescent="0.3"/>
    <row r="85" spans="1:6" ht="15.75" customHeight="1" x14ac:dyDescent="0.3"/>
    <row r="86" spans="1:6" ht="15.75" customHeight="1" x14ac:dyDescent="0.3"/>
    <row r="87" spans="1:6" ht="15.75" customHeight="1" x14ac:dyDescent="0.3"/>
    <row r="88" spans="1:6" ht="15.75" customHeight="1" x14ac:dyDescent="0.3"/>
    <row r="89" spans="1:6" ht="15.75" customHeight="1" x14ac:dyDescent="0.3"/>
    <row r="90" spans="1:6" ht="15.75" customHeight="1" x14ac:dyDescent="0.3"/>
    <row r="91" spans="1:6" ht="15.75" customHeight="1" x14ac:dyDescent="0.3"/>
    <row r="92" spans="1:6" ht="15.75" customHeight="1" x14ac:dyDescent="0.3"/>
    <row r="93" spans="1:6" ht="15.75" customHeight="1" x14ac:dyDescent="0.3"/>
    <row r="94" spans="1:6" ht="15.75" customHeight="1" x14ac:dyDescent="0.3"/>
    <row r="95" spans="1:6" ht="15.75" customHeight="1" x14ac:dyDescent="0.3"/>
    <row r="96" spans="1: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">
    <mergeCell ref="A1:F1"/>
    <mergeCell ref="A2:F2"/>
    <mergeCell ref="A3:F3"/>
    <mergeCell ref="A4:F4"/>
    <mergeCell ref="A5:F5"/>
  </mergeCells>
  <dataValidations count="1">
    <dataValidation type="decimal" allowBlank="1" showErrorMessage="1" sqref="E50:F81 E47:F47 E9:F45 B9:C62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3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999"/>
  <sheetViews>
    <sheetView showGridLines="0" topLeftCell="A15" workbookViewId="0">
      <selection sqref="A1:G37"/>
    </sheetView>
  </sheetViews>
  <sheetFormatPr baseColWidth="10" defaultColWidth="14.44140625" defaultRowHeight="15" customHeight="1" x14ac:dyDescent="0.3"/>
  <cols>
    <col min="1" max="1" width="54.5546875" customWidth="1"/>
    <col min="2" max="2" width="21" customWidth="1"/>
    <col min="3" max="3" width="16.44140625" customWidth="1"/>
    <col min="4" max="4" width="16.33203125" customWidth="1"/>
    <col min="5" max="5" width="17" customWidth="1"/>
    <col min="6" max="6" width="14.6640625" customWidth="1"/>
    <col min="7" max="7" width="15.5546875" customWidth="1"/>
    <col min="8" max="26" width="11.5546875" customWidth="1"/>
  </cols>
  <sheetData>
    <row r="1" spans="1:26" ht="14.4" x14ac:dyDescent="0.3">
      <c r="A1" s="126" t="s">
        <v>452</v>
      </c>
      <c r="B1" s="114"/>
      <c r="C1" s="114"/>
      <c r="D1" s="114"/>
      <c r="E1" s="114"/>
      <c r="F1" s="114"/>
      <c r="G1" s="114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14.4" x14ac:dyDescent="0.3">
      <c r="A2" s="104" t="str">
        <f>'Formato 1'!A2</f>
        <v>INSTITUTO MUNICIPAL DE LAS MUJERES</v>
      </c>
      <c r="B2" s="105"/>
      <c r="C2" s="105"/>
      <c r="D2" s="105"/>
      <c r="E2" s="105"/>
      <c r="F2" s="105"/>
      <c r="G2" s="106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4.4" x14ac:dyDescent="0.3">
      <c r="A3" s="107" t="s">
        <v>453</v>
      </c>
      <c r="B3" s="108"/>
      <c r="C3" s="108"/>
      <c r="D3" s="108"/>
      <c r="E3" s="108"/>
      <c r="F3" s="108"/>
      <c r="G3" s="109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4.4" x14ac:dyDescent="0.3">
      <c r="A4" s="107" t="s">
        <v>3</v>
      </c>
      <c r="B4" s="108"/>
      <c r="C4" s="108"/>
      <c r="D4" s="108"/>
      <c r="E4" s="108"/>
      <c r="F4" s="108"/>
      <c r="G4" s="109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14.4" x14ac:dyDescent="0.3">
      <c r="A5" s="107" t="s">
        <v>454</v>
      </c>
      <c r="B5" s="108"/>
      <c r="C5" s="108"/>
      <c r="D5" s="108"/>
      <c r="E5" s="108"/>
      <c r="F5" s="108"/>
      <c r="G5" s="109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s="82" customFormat="1" ht="28.8" x14ac:dyDescent="0.3">
      <c r="A6" s="78" t="s">
        <v>455</v>
      </c>
      <c r="B6" s="68" t="s">
        <v>563</v>
      </c>
      <c r="C6" s="78">
        <v>2026</v>
      </c>
      <c r="D6" s="78">
        <f t="shared" ref="D6:G6" si="0">+C6+1</f>
        <v>2027</v>
      </c>
      <c r="E6" s="78">
        <f t="shared" si="0"/>
        <v>2028</v>
      </c>
      <c r="F6" s="78">
        <f t="shared" si="0"/>
        <v>2029</v>
      </c>
      <c r="G6" s="78">
        <f t="shared" si="0"/>
        <v>2030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</row>
    <row r="7" spans="1:26" ht="28.8" x14ac:dyDescent="0.3">
      <c r="A7" s="70" t="s">
        <v>456</v>
      </c>
      <c r="B7" s="84">
        <f t="shared" ref="B7:G7" si="1">SUM(B8:B19)</f>
        <v>71302015.039999992</v>
      </c>
      <c r="C7" s="84">
        <f t="shared" si="1"/>
        <v>85562418.047999993</v>
      </c>
      <c r="D7" s="84">
        <f t="shared" si="1"/>
        <v>99822821.055999979</v>
      </c>
      <c r="E7" s="84">
        <f t="shared" si="1"/>
        <v>114083224.064</v>
      </c>
      <c r="F7" s="84">
        <f t="shared" si="1"/>
        <v>128343627.07199998</v>
      </c>
      <c r="G7" s="84">
        <f t="shared" si="1"/>
        <v>142604030.07999998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4.4" x14ac:dyDescent="0.3">
      <c r="A8" s="9" t="s">
        <v>238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4.4" x14ac:dyDescent="0.3">
      <c r="A9" s="9" t="s">
        <v>239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4.4" x14ac:dyDescent="0.3">
      <c r="A10" s="9" t="s">
        <v>240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4.4" x14ac:dyDescent="0.3">
      <c r="A11" s="9" t="s">
        <v>457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4.4" x14ac:dyDescent="0.3">
      <c r="A12" s="9" t="s">
        <v>242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4.4" x14ac:dyDescent="0.3">
      <c r="A13" s="9" t="s">
        <v>243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14.4" x14ac:dyDescent="0.3">
      <c r="A14" s="50" t="s">
        <v>458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14.4" x14ac:dyDescent="0.3">
      <c r="A15" s="50" t="s">
        <v>459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4.4" x14ac:dyDescent="0.3">
      <c r="A16" s="13" t="s">
        <v>460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4.4" x14ac:dyDescent="0.3">
      <c r="A17" s="9" t="s">
        <v>263</v>
      </c>
      <c r="B17" s="10">
        <f>+'Formato 5'!D34</f>
        <v>71302015.039999992</v>
      </c>
      <c r="C17" s="83">
        <f>+B17*1.2</f>
        <v>85562418.047999993</v>
      </c>
      <c r="D17" s="83">
        <f>+B17*1.4</f>
        <v>99822821.055999979</v>
      </c>
      <c r="E17" s="83">
        <f>+B17*1.6</f>
        <v>114083224.064</v>
      </c>
      <c r="F17" s="83">
        <f>+B17*1.8</f>
        <v>128343627.07199998</v>
      </c>
      <c r="G17" s="83">
        <f>+B17*2</f>
        <v>142604030.07999998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4.4" x14ac:dyDescent="0.3">
      <c r="A18" s="9" t="s">
        <v>264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4.4" x14ac:dyDescent="0.3">
      <c r="A19" s="9" t="s">
        <v>461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5.75" customHeight="1" x14ac:dyDescent="0.3">
      <c r="A20" s="8"/>
      <c r="B20" s="8"/>
      <c r="C20" s="8"/>
      <c r="D20" s="8"/>
      <c r="E20" s="8"/>
      <c r="F20" s="8"/>
      <c r="G20" s="8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5.75" customHeight="1" x14ac:dyDescent="0.3">
      <c r="A21" s="7" t="s">
        <v>462</v>
      </c>
      <c r="B21" s="34">
        <f t="shared" ref="B21:G21" si="2">SUM(B22:B26)</f>
        <v>0</v>
      </c>
      <c r="C21" s="34">
        <f t="shared" si="2"/>
        <v>0</v>
      </c>
      <c r="D21" s="34">
        <f t="shared" si="2"/>
        <v>0</v>
      </c>
      <c r="E21" s="34">
        <f t="shared" si="2"/>
        <v>0</v>
      </c>
      <c r="F21" s="34">
        <f t="shared" si="2"/>
        <v>0</v>
      </c>
      <c r="G21" s="34">
        <f t="shared" si="2"/>
        <v>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5.75" customHeight="1" x14ac:dyDescent="0.3">
      <c r="A22" s="9" t="s">
        <v>463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5.75" customHeight="1" x14ac:dyDescent="0.3">
      <c r="A23" s="9" t="s">
        <v>464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5.75" customHeight="1" x14ac:dyDescent="0.3">
      <c r="A24" s="9" t="s">
        <v>465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5.75" customHeight="1" x14ac:dyDescent="0.3">
      <c r="A25" s="50" t="s">
        <v>289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5.75" customHeight="1" x14ac:dyDescent="0.3">
      <c r="A26" s="9" t="s">
        <v>290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5.75" customHeight="1" x14ac:dyDescent="0.3">
      <c r="A27" s="8"/>
      <c r="B27" s="8"/>
      <c r="C27" s="8"/>
      <c r="D27" s="8"/>
      <c r="E27" s="8"/>
      <c r="F27" s="8"/>
      <c r="G27" s="8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5.75" customHeight="1" x14ac:dyDescent="0.3">
      <c r="A28" s="7" t="s">
        <v>466</v>
      </c>
      <c r="B28" s="34">
        <f t="shared" ref="B28:G28" si="3">B29</f>
        <v>0</v>
      </c>
      <c r="C28" s="34">
        <f t="shared" si="3"/>
        <v>0</v>
      </c>
      <c r="D28" s="34">
        <f t="shared" si="3"/>
        <v>0</v>
      </c>
      <c r="E28" s="34">
        <f t="shared" si="3"/>
        <v>0</v>
      </c>
      <c r="F28" s="34">
        <f t="shared" si="3"/>
        <v>0</v>
      </c>
      <c r="G28" s="34">
        <f t="shared" si="3"/>
        <v>0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5.75" customHeight="1" x14ac:dyDescent="0.3">
      <c r="A29" s="9" t="s">
        <v>293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5.75" customHeight="1" x14ac:dyDescent="0.3">
      <c r="A30" s="8"/>
      <c r="B30" s="8"/>
      <c r="C30" s="8"/>
      <c r="D30" s="8"/>
      <c r="E30" s="8"/>
      <c r="F30" s="8"/>
      <c r="G30" s="8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 customHeight="1" x14ac:dyDescent="0.3">
      <c r="A31" s="14" t="s">
        <v>467</v>
      </c>
      <c r="B31" s="85">
        <f t="shared" ref="B31:G31" si="4">B28+B21+B7</f>
        <v>71302015.039999992</v>
      </c>
      <c r="C31" s="85">
        <f t="shared" si="4"/>
        <v>85562418.047999993</v>
      </c>
      <c r="D31" s="85">
        <f t="shared" si="4"/>
        <v>99822821.055999979</v>
      </c>
      <c r="E31" s="85">
        <f t="shared" si="4"/>
        <v>114083224.064</v>
      </c>
      <c r="F31" s="85">
        <f t="shared" si="4"/>
        <v>128343627.07199998</v>
      </c>
      <c r="G31" s="85">
        <f t="shared" si="4"/>
        <v>142604030.07999998</v>
      </c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 customHeight="1" x14ac:dyDescent="0.3">
      <c r="A32" s="8"/>
      <c r="B32" s="8"/>
      <c r="C32" s="8"/>
      <c r="D32" s="8"/>
      <c r="E32" s="8"/>
      <c r="F32" s="8"/>
      <c r="G32" s="8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5.75" customHeight="1" x14ac:dyDescent="0.3">
      <c r="A33" s="7" t="s">
        <v>295</v>
      </c>
      <c r="B33" s="34"/>
      <c r="C33" s="34"/>
      <c r="D33" s="34"/>
      <c r="E33" s="34"/>
      <c r="F33" s="34"/>
      <c r="G33" s="34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45" customHeight="1" x14ac:dyDescent="0.3">
      <c r="A34" s="50" t="s">
        <v>468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45" customHeight="1" x14ac:dyDescent="0.3">
      <c r="A35" s="50" t="s">
        <v>297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5.75" customHeight="1" x14ac:dyDescent="0.3">
      <c r="A36" s="7" t="s">
        <v>469</v>
      </c>
      <c r="B36" s="34">
        <f t="shared" ref="B36:G36" si="5">B35+B34</f>
        <v>0</v>
      </c>
      <c r="C36" s="34">
        <f t="shared" si="5"/>
        <v>0</v>
      </c>
      <c r="D36" s="34">
        <f t="shared" si="5"/>
        <v>0</v>
      </c>
      <c r="E36" s="34">
        <f t="shared" si="5"/>
        <v>0</v>
      </c>
      <c r="F36" s="34">
        <f t="shared" si="5"/>
        <v>0</v>
      </c>
      <c r="G36" s="34">
        <f t="shared" si="5"/>
        <v>0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5.75" customHeight="1" x14ac:dyDescent="0.3">
      <c r="A37" s="17"/>
      <c r="B37" s="16"/>
      <c r="C37" s="16"/>
      <c r="D37" s="16"/>
      <c r="E37" s="16"/>
      <c r="F37" s="16"/>
      <c r="G37" s="16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5.75" customHeight="1" x14ac:dyDescent="0.3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5.75" customHeight="1" x14ac:dyDescent="0.3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5.75" customHeight="1" x14ac:dyDescent="0.3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5.75" customHeight="1" x14ac:dyDescent="0.3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5.75" customHeight="1" x14ac:dyDescent="0.3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5.75" customHeight="1" x14ac:dyDescent="0.3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5.75" customHeight="1" x14ac:dyDescent="0.3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5.75" customHeight="1" x14ac:dyDescent="0.3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5.75" customHeight="1" x14ac:dyDescent="0.3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5.7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5.75" customHeight="1" x14ac:dyDescent="0.3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5.75" customHeight="1" x14ac:dyDescent="0.3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5.75" customHeight="1" x14ac:dyDescent="0.3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5.75" customHeight="1" x14ac:dyDescent="0.3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5.75" customHeight="1" x14ac:dyDescent="0.3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5.75" customHeight="1" x14ac:dyDescent="0.3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5.75" customHeight="1" x14ac:dyDescent="0.3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5.75" customHeight="1" x14ac:dyDescent="0.3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5.75" customHeight="1" x14ac:dyDescent="0.3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5.75" customHeight="1" x14ac:dyDescent="0.3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5.75" customHeight="1" x14ac:dyDescent="0.3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5.75" customHeight="1" x14ac:dyDescent="0.3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5.75" customHeight="1" x14ac:dyDescent="0.3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5.75" customHeight="1" x14ac:dyDescent="0.3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5.75" customHeight="1" x14ac:dyDescent="0.3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5.75" customHeight="1" x14ac:dyDescent="0.3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5.75" customHeight="1" x14ac:dyDescent="0.3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15.75" customHeight="1" x14ac:dyDescent="0.3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5.75" customHeight="1" x14ac:dyDescent="0.3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5.75" customHeight="1" x14ac:dyDescent="0.3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5.75" customHeight="1" x14ac:dyDescent="0.3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5.75" customHeight="1" x14ac:dyDescent="0.3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5.75" customHeight="1" x14ac:dyDescent="0.3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5.75" customHeight="1" x14ac:dyDescent="0.3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5.75" customHeight="1" x14ac:dyDescent="0.3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15.75" customHeight="1" x14ac:dyDescent="0.3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15.75" customHeight="1" x14ac:dyDescent="0.3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5.75" customHeight="1" x14ac:dyDescent="0.3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5.75" customHeight="1" x14ac:dyDescent="0.3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5.75" customHeight="1" x14ac:dyDescent="0.3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5.75" customHeight="1" x14ac:dyDescent="0.3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5.75" customHeight="1" x14ac:dyDescent="0.3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5.75" customHeight="1" x14ac:dyDescent="0.3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5.75" customHeight="1" x14ac:dyDescent="0.3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5.75" customHeight="1" x14ac:dyDescent="0.3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5.75" customHeight="1" x14ac:dyDescent="0.3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5.75" customHeight="1" x14ac:dyDescent="0.3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5.75" customHeight="1" x14ac:dyDescent="0.3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5.75" customHeight="1" x14ac:dyDescent="0.3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5.75" customHeight="1" x14ac:dyDescent="0.3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5.75" customHeight="1" x14ac:dyDescent="0.3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5.75" customHeight="1" x14ac:dyDescent="0.3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5.75" customHeight="1" x14ac:dyDescent="0.3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5.75" customHeight="1" x14ac:dyDescent="0.3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5.75" customHeight="1" x14ac:dyDescent="0.3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5.75" customHeight="1" x14ac:dyDescent="0.3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5.75" customHeight="1" x14ac:dyDescent="0.3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5.75" customHeight="1" x14ac:dyDescent="0.3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5.75" customHeight="1" x14ac:dyDescent="0.3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5.75" customHeight="1" x14ac:dyDescent="0.3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5.75" customHeight="1" x14ac:dyDescent="0.3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5.75" customHeight="1" x14ac:dyDescent="0.3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5.75" customHeight="1" x14ac:dyDescent="0.3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5.75" customHeight="1" x14ac:dyDescent="0.3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5.75" customHeight="1" x14ac:dyDescent="0.3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5.75" customHeight="1" x14ac:dyDescent="0.3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5.75" customHeight="1" x14ac:dyDescent="0.3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5.75" customHeight="1" x14ac:dyDescent="0.3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5.75" customHeight="1" x14ac:dyDescent="0.3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5.75" customHeight="1" x14ac:dyDescent="0.3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5.75" customHeight="1" x14ac:dyDescent="0.3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5.75" customHeight="1" x14ac:dyDescent="0.3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5.75" customHeight="1" x14ac:dyDescent="0.3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5.75" customHeight="1" x14ac:dyDescent="0.3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5.75" customHeight="1" x14ac:dyDescent="0.3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5.75" customHeight="1" x14ac:dyDescent="0.3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5.75" customHeight="1" x14ac:dyDescent="0.3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5.75" customHeight="1" x14ac:dyDescent="0.3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5.75" customHeight="1" x14ac:dyDescent="0.3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5.75" customHeight="1" x14ac:dyDescent="0.3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5.75" customHeight="1" x14ac:dyDescent="0.3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5.75" customHeight="1" x14ac:dyDescent="0.3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5.75" customHeight="1" x14ac:dyDescent="0.3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5.75" customHeight="1" x14ac:dyDescent="0.3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5.75" customHeight="1" x14ac:dyDescent="0.3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5.75" customHeight="1" x14ac:dyDescent="0.3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5.75" customHeight="1" x14ac:dyDescent="0.3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5.75" customHeight="1" x14ac:dyDescent="0.3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5.75" customHeight="1" x14ac:dyDescent="0.3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5.75" customHeight="1" x14ac:dyDescent="0.3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5.75" customHeight="1" x14ac:dyDescent="0.3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5.75" customHeight="1" x14ac:dyDescent="0.3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5.75" customHeight="1" x14ac:dyDescent="0.3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5.75" customHeight="1" x14ac:dyDescent="0.3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5.75" customHeight="1" x14ac:dyDescent="0.3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5.75" customHeight="1" x14ac:dyDescent="0.3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5.75" customHeight="1" x14ac:dyDescent="0.3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5.75" customHeight="1" x14ac:dyDescent="0.3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5.75" customHeight="1" x14ac:dyDescent="0.3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5.75" customHeight="1" x14ac:dyDescent="0.3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5.75" customHeight="1" x14ac:dyDescent="0.3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5.75" customHeight="1" x14ac:dyDescent="0.3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5.75" customHeight="1" x14ac:dyDescent="0.3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5.75" customHeight="1" x14ac:dyDescent="0.3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5.75" customHeight="1" x14ac:dyDescent="0.3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5.75" customHeight="1" x14ac:dyDescent="0.3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5.75" customHeight="1" x14ac:dyDescent="0.3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5.75" customHeight="1" x14ac:dyDescent="0.3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5.75" customHeight="1" x14ac:dyDescent="0.3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5.75" customHeight="1" x14ac:dyDescent="0.3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5.75" customHeight="1" x14ac:dyDescent="0.3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5.75" customHeight="1" x14ac:dyDescent="0.3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5.75" customHeight="1" x14ac:dyDescent="0.3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5.75" customHeight="1" x14ac:dyDescent="0.3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5.75" customHeight="1" x14ac:dyDescent="0.3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5.75" customHeight="1" x14ac:dyDescent="0.3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5.75" customHeight="1" x14ac:dyDescent="0.3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5.75" customHeight="1" x14ac:dyDescent="0.3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5.75" customHeight="1" x14ac:dyDescent="0.3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5.75" customHeight="1" x14ac:dyDescent="0.3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5.75" customHeight="1" x14ac:dyDescent="0.3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5.75" customHeight="1" x14ac:dyDescent="0.3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5.75" customHeight="1" x14ac:dyDescent="0.3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5.75" customHeight="1" x14ac:dyDescent="0.3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5.75" customHeight="1" x14ac:dyDescent="0.3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5.75" customHeight="1" x14ac:dyDescent="0.3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5.75" customHeight="1" x14ac:dyDescent="0.3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5.75" customHeight="1" x14ac:dyDescent="0.3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5.75" customHeight="1" x14ac:dyDescent="0.3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5.75" customHeight="1" x14ac:dyDescent="0.3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5.75" customHeight="1" x14ac:dyDescent="0.3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5.75" customHeight="1" x14ac:dyDescent="0.3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5.75" customHeight="1" x14ac:dyDescent="0.3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5.75" customHeight="1" x14ac:dyDescent="0.3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5.75" customHeight="1" x14ac:dyDescent="0.3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5.75" customHeight="1" x14ac:dyDescent="0.3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5.75" customHeight="1" x14ac:dyDescent="0.3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5.75" customHeight="1" x14ac:dyDescent="0.3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5.75" customHeight="1" x14ac:dyDescent="0.3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5.75" customHeight="1" x14ac:dyDescent="0.3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5.75" customHeight="1" x14ac:dyDescent="0.3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5.75" customHeight="1" x14ac:dyDescent="0.3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5.75" customHeight="1" x14ac:dyDescent="0.3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5.75" customHeight="1" x14ac:dyDescent="0.3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5.75" customHeight="1" x14ac:dyDescent="0.3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5.75" customHeight="1" x14ac:dyDescent="0.3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5.75" customHeight="1" x14ac:dyDescent="0.3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5.75" customHeight="1" x14ac:dyDescent="0.3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5.75" customHeight="1" x14ac:dyDescent="0.3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5.75" customHeight="1" x14ac:dyDescent="0.3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5.75" customHeight="1" x14ac:dyDescent="0.3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5.75" customHeight="1" x14ac:dyDescent="0.3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5.75" customHeight="1" x14ac:dyDescent="0.3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5.75" customHeight="1" x14ac:dyDescent="0.3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5.75" customHeight="1" x14ac:dyDescent="0.3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5.75" customHeight="1" x14ac:dyDescent="0.3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5.75" customHeight="1" x14ac:dyDescent="0.3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5.75" customHeight="1" x14ac:dyDescent="0.3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5.75" customHeight="1" x14ac:dyDescent="0.3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5.75" customHeight="1" x14ac:dyDescent="0.3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5.75" customHeight="1" x14ac:dyDescent="0.3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5.75" customHeight="1" x14ac:dyDescent="0.3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5.75" customHeight="1" x14ac:dyDescent="0.3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5.75" customHeight="1" x14ac:dyDescent="0.3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5.75" customHeight="1" x14ac:dyDescent="0.3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5.75" customHeight="1" x14ac:dyDescent="0.3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5.75" customHeight="1" x14ac:dyDescent="0.3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5.75" customHeight="1" x14ac:dyDescent="0.3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5.75" customHeight="1" x14ac:dyDescent="0.3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5.75" customHeight="1" x14ac:dyDescent="0.3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5.75" customHeight="1" x14ac:dyDescent="0.3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5.75" customHeight="1" x14ac:dyDescent="0.3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5.75" customHeight="1" x14ac:dyDescent="0.3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5.75" customHeight="1" x14ac:dyDescent="0.3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5.75" customHeight="1" x14ac:dyDescent="0.3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5.75" customHeight="1" x14ac:dyDescent="0.3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5.75" customHeight="1" x14ac:dyDescent="0.3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5.75" customHeight="1" x14ac:dyDescent="0.3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5.75" customHeight="1" x14ac:dyDescent="0.3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5.75" customHeight="1" x14ac:dyDescent="0.3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5.75" customHeight="1" x14ac:dyDescent="0.3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5.75" customHeight="1" x14ac:dyDescent="0.3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5.75" customHeight="1" x14ac:dyDescent="0.3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5.75" customHeight="1" x14ac:dyDescent="0.3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5.75" customHeight="1" x14ac:dyDescent="0.3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5.75" customHeight="1" x14ac:dyDescent="0.3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5.75" customHeight="1" x14ac:dyDescent="0.3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5.75" customHeight="1" x14ac:dyDescent="0.3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5.75" customHeight="1" x14ac:dyDescent="0.3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5.75" customHeight="1" x14ac:dyDescent="0.3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5.75" customHeight="1" x14ac:dyDescent="0.3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5.75" customHeight="1" x14ac:dyDescent="0.3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5.75" customHeight="1" x14ac:dyDescent="0.3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5.75" customHeight="1" x14ac:dyDescent="0.3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5.75" customHeight="1" x14ac:dyDescent="0.3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5.75" customHeight="1" x14ac:dyDescent="0.3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15.75" customHeight="1" x14ac:dyDescent="0.3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15.75" customHeight="1" x14ac:dyDescent="0.3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15.75" customHeight="1" x14ac:dyDescent="0.3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15.75" customHeight="1" x14ac:dyDescent="0.3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15.75" customHeight="1" x14ac:dyDescent="0.3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15.75" customHeight="1" x14ac:dyDescent="0.3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15.75" customHeight="1" x14ac:dyDescent="0.3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15.75" customHeight="1" x14ac:dyDescent="0.3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15.75" customHeight="1" x14ac:dyDescent="0.3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15.75" customHeight="1" x14ac:dyDescent="0.3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15.75" customHeight="1" x14ac:dyDescent="0.3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15.75" customHeight="1" x14ac:dyDescent="0.3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15.75" customHeight="1" x14ac:dyDescent="0.3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15.75" customHeight="1" x14ac:dyDescent="0.3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15.75" customHeight="1" x14ac:dyDescent="0.3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15.75" customHeight="1" x14ac:dyDescent="0.3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15.75" customHeight="1" x14ac:dyDescent="0.3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15.75" customHeight="1" x14ac:dyDescent="0.3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15.75" customHeight="1" x14ac:dyDescent="0.3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15.75" customHeight="1" x14ac:dyDescent="0.3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15.75" customHeight="1" x14ac:dyDescent="0.3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15.75" customHeight="1" x14ac:dyDescent="0.3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15.75" customHeight="1" x14ac:dyDescent="0.3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15.75" customHeight="1" x14ac:dyDescent="0.3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15.75" customHeight="1" x14ac:dyDescent="0.3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15.75" customHeight="1" x14ac:dyDescent="0.3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15.75" customHeight="1" x14ac:dyDescent="0.3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15.75" customHeight="1" x14ac:dyDescent="0.3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15.75" customHeight="1" x14ac:dyDescent="0.3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15.75" customHeight="1" x14ac:dyDescent="0.3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15.75" customHeight="1" x14ac:dyDescent="0.3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15.75" customHeight="1" x14ac:dyDescent="0.3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15.75" customHeight="1" x14ac:dyDescent="0.3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15.75" customHeight="1" x14ac:dyDescent="0.3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15.75" customHeight="1" x14ac:dyDescent="0.3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15.75" customHeight="1" x14ac:dyDescent="0.3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15.75" customHeight="1" x14ac:dyDescent="0.3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15.75" customHeight="1" x14ac:dyDescent="0.3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15.75" customHeight="1" x14ac:dyDescent="0.3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15.75" customHeight="1" x14ac:dyDescent="0.3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15.75" customHeight="1" x14ac:dyDescent="0.3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15.75" customHeight="1" x14ac:dyDescent="0.3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15.75" customHeight="1" x14ac:dyDescent="0.3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15.75" customHeight="1" x14ac:dyDescent="0.3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15.75" customHeight="1" x14ac:dyDescent="0.3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15.75" customHeight="1" x14ac:dyDescent="0.3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15.75" customHeight="1" x14ac:dyDescent="0.3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15.75" customHeight="1" x14ac:dyDescent="0.3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15.75" customHeight="1" x14ac:dyDescent="0.3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15.75" customHeight="1" x14ac:dyDescent="0.3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15.75" customHeight="1" x14ac:dyDescent="0.3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15.75" customHeight="1" x14ac:dyDescent="0.3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15.75" customHeight="1" x14ac:dyDescent="0.3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15.75" customHeight="1" x14ac:dyDescent="0.3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15.75" customHeight="1" x14ac:dyDescent="0.3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15.75" customHeight="1" x14ac:dyDescent="0.3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15.75" customHeight="1" x14ac:dyDescent="0.3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15.75" customHeight="1" x14ac:dyDescent="0.3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15.75" customHeight="1" x14ac:dyDescent="0.3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15.75" customHeight="1" x14ac:dyDescent="0.3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15.75" customHeight="1" x14ac:dyDescent="0.3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15.75" customHeight="1" x14ac:dyDescent="0.3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15.75" customHeight="1" x14ac:dyDescent="0.3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15.75" customHeight="1" x14ac:dyDescent="0.3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15.75" customHeight="1" x14ac:dyDescent="0.3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15.75" customHeight="1" x14ac:dyDescent="0.3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15.75" customHeight="1" x14ac:dyDescent="0.3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15.75" customHeight="1" x14ac:dyDescent="0.3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15.75" customHeight="1" x14ac:dyDescent="0.3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15.75" customHeight="1" x14ac:dyDescent="0.3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15.75" customHeight="1" x14ac:dyDescent="0.3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15.75" customHeight="1" x14ac:dyDescent="0.3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15.75" customHeight="1" x14ac:dyDescent="0.3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15.75" customHeight="1" x14ac:dyDescent="0.3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15.75" customHeight="1" x14ac:dyDescent="0.3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15.75" customHeight="1" x14ac:dyDescent="0.3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15.75" customHeight="1" x14ac:dyDescent="0.3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15.75" customHeight="1" x14ac:dyDescent="0.3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15.75" customHeight="1" x14ac:dyDescent="0.3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15.75" customHeight="1" x14ac:dyDescent="0.3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15.75" customHeight="1" x14ac:dyDescent="0.3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15.75" customHeight="1" x14ac:dyDescent="0.3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15.75" customHeight="1" x14ac:dyDescent="0.3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15.75" customHeight="1" x14ac:dyDescent="0.3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15.75" customHeight="1" x14ac:dyDescent="0.3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15.75" customHeight="1" x14ac:dyDescent="0.3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15.75" customHeight="1" x14ac:dyDescent="0.3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15.75" customHeight="1" x14ac:dyDescent="0.3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15.75" customHeight="1" x14ac:dyDescent="0.3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15.75" customHeight="1" x14ac:dyDescent="0.3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15.75" customHeight="1" x14ac:dyDescent="0.3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15.75" customHeight="1" x14ac:dyDescent="0.3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15.75" customHeight="1" x14ac:dyDescent="0.3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15.75" customHeight="1" x14ac:dyDescent="0.3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15.75" customHeight="1" x14ac:dyDescent="0.3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15.75" customHeight="1" x14ac:dyDescent="0.3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15.75" customHeight="1" x14ac:dyDescent="0.3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15.75" customHeight="1" x14ac:dyDescent="0.3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15.75" customHeight="1" x14ac:dyDescent="0.3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15.75" customHeight="1" x14ac:dyDescent="0.3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15.75" customHeight="1" x14ac:dyDescent="0.3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15.75" customHeight="1" x14ac:dyDescent="0.3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15.75" customHeight="1" x14ac:dyDescent="0.3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15.75" customHeight="1" x14ac:dyDescent="0.3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15.75" customHeight="1" x14ac:dyDescent="0.3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15.75" customHeight="1" x14ac:dyDescent="0.3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15.75" customHeight="1" x14ac:dyDescent="0.3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15.75" customHeight="1" x14ac:dyDescent="0.3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15.75" customHeight="1" x14ac:dyDescent="0.3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15.75" customHeight="1" x14ac:dyDescent="0.3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15.75" customHeight="1" x14ac:dyDescent="0.3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15.75" customHeight="1" x14ac:dyDescent="0.3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15.75" customHeight="1" x14ac:dyDescent="0.3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15.75" customHeight="1" x14ac:dyDescent="0.3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15.75" customHeight="1" x14ac:dyDescent="0.3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15.75" customHeight="1" x14ac:dyDescent="0.3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15.75" customHeight="1" x14ac:dyDescent="0.3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15.75" customHeight="1" x14ac:dyDescent="0.3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15.75" customHeight="1" x14ac:dyDescent="0.3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15.75" customHeight="1" x14ac:dyDescent="0.3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15.75" customHeight="1" x14ac:dyDescent="0.3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15.75" customHeight="1" x14ac:dyDescent="0.3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15.75" customHeight="1" x14ac:dyDescent="0.3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15.75" customHeight="1" x14ac:dyDescent="0.3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15.75" customHeight="1" x14ac:dyDescent="0.3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15.75" customHeight="1" x14ac:dyDescent="0.3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15.75" customHeight="1" x14ac:dyDescent="0.3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15.75" customHeight="1" x14ac:dyDescent="0.3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15.75" customHeight="1" x14ac:dyDescent="0.3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15.75" customHeight="1" x14ac:dyDescent="0.3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15.75" customHeight="1" x14ac:dyDescent="0.3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15.75" customHeight="1" x14ac:dyDescent="0.3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15.75" customHeight="1" x14ac:dyDescent="0.3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15.75" customHeight="1" x14ac:dyDescent="0.3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15.75" customHeight="1" x14ac:dyDescent="0.3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15.75" customHeight="1" x14ac:dyDescent="0.3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15.75" customHeight="1" x14ac:dyDescent="0.3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15.75" customHeight="1" x14ac:dyDescent="0.3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15.75" customHeight="1" x14ac:dyDescent="0.3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15.75" customHeight="1" x14ac:dyDescent="0.3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15.75" customHeight="1" x14ac:dyDescent="0.3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15.75" customHeight="1" x14ac:dyDescent="0.3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15.75" customHeight="1" x14ac:dyDescent="0.3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15.75" customHeight="1" x14ac:dyDescent="0.3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15.75" customHeight="1" x14ac:dyDescent="0.3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15.75" customHeight="1" x14ac:dyDescent="0.3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15.75" customHeight="1" x14ac:dyDescent="0.3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15.75" customHeight="1" x14ac:dyDescent="0.3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15.75" customHeight="1" x14ac:dyDescent="0.3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15.75" customHeight="1" x14ac:dyDescent="0.3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15.75" customHeight="1" x14ac:dyDescent="0.3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15.75" customHeight="1" x14ac:dyDescent="0.3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15.75" customHeight="1" x14ac:dyDescent="0.3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15.75" customHeight="1" x14ac:dyDescent="0.3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15.75" customHeight="1" x14ac:dyDescent="0.3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15.75" customHeight="1" x14ac:dyDescent="0.3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15.75" customHeight="1" x14ac:dyDescent="0.3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15.75" customHeight="1" x14ac:dyDescent="0.3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15.75" customHeight="1" x14ac:dyDescent="0.3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15.75" customHeight="1" x14ac:dyDescent="0.3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15.75" customHeight="1" x14ac:dyDescent="0.3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15.75" customHeight="1" x14ac:dyDescent="0.3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15.75" customHeight="1" x14ac:dyDescent="0.3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15.75" customHeight="1" x14ac:dyDescent="0.3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15.75" customHeight="1" x14ac:dyDescent="0.3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15.75" customHeight="1" x14ac:dyDescent="0.3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15.75" customHeight="1" x14ac:dyDescent="0.3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15.75" customHeight="1" x14ac:dyDescent="0.3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15.75" customHeight="1" x14ac:dyDescent="0.3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15.75" customHeight="1" x14ac:dyDescent="0.3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15.75" customHeight="1" x14ac:dyDescent="0.3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15.75" customHeight="1" x14ac:dyDescent="0.3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15.75" customHeight="1" x14ac:dyDescent="0.3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15.75" customHeight="1" x14ac:dyDescent="0.3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15.75" customHeight="1" x14ac:dyDescent="0.3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15.75" customHeight="1" x14ac:dyDescent="0.3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15.75" customHeight="1" x14ac:dyDescent="0.3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15.75" customHeight="1" x14ac:dyDescent="0.3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15.75" customHeight="1" x14ac:dyDescent="0.3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15.75" customHeight="1" x14ac:dyDescent="0.3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15.75" customHeight="1" x14ac:dyDescent="0.3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15.75" customHeight="1" x14ac:dyDescent="0.3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15.75" customHeight="1" x14ac:dyDescent="0.3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15.75" customHeight="1" x14ac:dyDescent="0.3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15.75" customHeight="1" x14ac:dyDescent="0.3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15.75" customHeight="1" x14ac:dyDescent="0.3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15.75" customHeight="1" x14ac:dyDescent="0.3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15.75" customHeight="1" x14ac:dyDescent="0.3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15.75" customHeight="1" x14ac:dyDescent="0.3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15.75" customHeight="1" x14ac:dyDescent="0.3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15.75" customHeight="1" x14ac:dyDescent="0.3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15.75" customHeight="1" x14ac:dyDescent="0.3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15.75" customHeight="1" x14ac:dyDescent="0.3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15.75" customHeight="1" x14ac:dyDescent="0.3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15.75" customHeight="1" x14ac:dyDescent="0.3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15.75" customHeight="1" x14ac:dyDescent="0.3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15.75" customHeight="1" x14ac:dyDescent="0.3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15.75" customHeight="1" x14ac:dyDescent="0.3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15.75" customHeight="1" x14ac:dyDescent="0.3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15.75" customHeight="1" x14ac:dyDescent="0.3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15.75" customHeight="1" x14ac:dyDescent="0.3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15.75" customHeight="1" x14ac:dyDescent="0.3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15.75" customHeight="1" x14ac:dyDescent="0.3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15.75" customHeight="1" x14ac:dyDescent="0.3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15.75" customHeight="1" x14ac:dyDescent="0.3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15.75" customHeight="1" x14ac:dyDescent="0.3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15.75" customHeight="1" x14ac:dyDescent="0.3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15.75" customHeight="1" x14ac:dyDescent="0.3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15.75" customHeight="1" x14ac:dyDescent="0.3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15.75" customHeight="1" x14ac:dyDescent="0.3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15.75" customHeight="1" x14ac:dyDescent="0.3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15.75" customHeight="1" x14ac:dyDescent="0.3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15.75" customHeight="1" x14ac:dyDescent="0.3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15.75" customHeight="1" x14ac:dyDescent="0.3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15.75" customHeight="1" x14ac:dyDescent="0.3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15.75" customHeight="1" x14ac:dyDescent="0.3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15.75" customHeight="1" x14ac:dyDescent="0.3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15.75" customHeight="1" x14ac:dyDescent="0.3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15.75" customHeight="1" x14ac:dyDescent="0.3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15.75" customHeight="1" x14ac:dyDescent="0.3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ht="15.75" customHeight="1" x14ac:dyDescent="0.3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ht="15.75" customHeight="1" x14ac:dyDescent="0.3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ht="15.75" customHeight="1" x14ac:dyDescent="0.3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ht="15.75" customHeight="1" x14ac:dyDescent="0.3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ht="15.75" customHeight="1" x14ac:dyDescent="0.3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ht="15.75" customHeight="1" x14ac:dyDescent="0.3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ht="15.75" customHeight="1" x14ac:dyDescent="0.3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ht="15.75" customHeight="1" x14ac:dyDescent="0.3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ht="15.75" customHeight="1" x14ac:dyDescent="0.3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ht="15.75" customHeight="1" x14ac:dyDescent="0.3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ht="15.75" customHeight="1" x14ac:dyDescent="0.3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ht="15.75" customHeight="1" x14ac:dyDescent="0.3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ht="15.75" customHeight="1" x14ac:dyDescent="0.3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ht="15.75" customHeight="1" x14ac:dyDescent="0.3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ht="15.75" customHeight="1" x14ac:dyDescent="0.3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ht="15.75" customHeight="1" x14ac:dyDescent="0.3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ht="15.75" customHeight="1" x14ac:dyDescent="0.3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ht="15.75" customHeight="1" x14ac:dyDescent="0.3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ht="15.75" customHeight="1" x14ac:dyDescent="0.3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ht="15.75" customHeight="1" x14ac:dyDescent="0.3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ht="15.75" customHeight="1" x14ac:dyDescent="0.3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ht="15.75" customHeight="1" x14ac:dyDescent="0.3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ht="15.75" customHeight="1" x14ac:dyDescent="0.3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ht="15.75" customHeight="1" x14ac:dyDescent="0.3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ht="15.75" customHeight="1" x14ac:dyDescent="0.3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ht="15.75" customHeight="1" x14ac:dyDescent="0.3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ht="15.75" customHeight="1" x14ac:dyDescent="0.3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ht="15.75" customHeight="1" x14ac:dyDescent="0.3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ht="15.75" customHeight="1" x14ac:dyDescent="0.3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ht="15.75" customHeight="1" x14ac:dyDescent="0.3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ht="15.75" customHeight="1" x14ac:dyDescent="0.3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ht="15.75" customHeight="1" x14ac:dyDescent="0.3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ht="15.75" customHeight="1" x14ac:dyDescent="0.3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ht="15.75" customHeight="1" x14ac:dyDescent="0.3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ht="15.75" customHeight="1" x14ac:dyDescent="0.3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ht="15.75" customHeight="1" x14ac:dyDescent="0.3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ht="15.75" customHeight="1" x14ac:dyDescent="0.3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ht="15.75" customHeight="1" x14ac:dyDescent="0.3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ht="15.75" customHeight="1" x14ac:dyDescent="0.3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ht="15.75" customHeight="1" x14ac:dyDescent="0.3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ht="15.75" customHeight="1" x14ac:dyDescent="0.3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ht="15.75" customHeight="1" x14ac:dyDescent="0.3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ht="15.75" customHeight="1" x14ac:dyDescent="0.3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ht="15.75" customHeight="1" x14ac:dyDescent="0.3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ht="15.75" customHeight="1" x14ac:dyDescent="0.3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ht="15.75" customHeight="1" x14ac:dyDescent="0.3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ht="15.75" customHeight="1" x14ac:dyDescent="0.3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ht="15.75" customHeight="1" x14ac:dyDescent="0.3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ht="15.75" customHeight="1" x14ac:dyDescent="0.3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ht="15.75" customHeight="1" x14ac:dyDescent="0.3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ht="15.75" customHeight="1" x14ac:dyDescent="0.3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ht="15.75" customHeight="1" x14ac:dyDescent="0.3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ht="15.75" customHeight="1" x14ac:dyDescent="0.3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ht="15.75" customHeight="1" x14ac:dyDescent="0.3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ht="15.75" customHeight="1" x14ac:dyDescent="0.3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ht="15.75" customHeight="1" x14ac:dyDescent="0.3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ht="15.75" customHeight="1" x14ac:dyDescent="0.3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ht="15.75" customHeight="1" x14ac:dyDescent="0.3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ht="15.75" customHeight="1" x14ac:dyDescent="0.3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ht="15.75" customHeight="1" x14ac:dyDescent="0.3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ht="15.75" customHeight="1" x14ac:dyDescent="0.3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ht="15.75" customHeight="1" x14ac:dyDescent="0.3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ht="15.75" customHeight="1" x14ac:dyDescent="0.3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ht="15.75" customHeight="1" x14ac:dyDescent="0.3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ht="15.75" customHeight="1" x14ac:dyDescent="0.3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ht="15.75" customHeight="1" x14ac:dyDescent="0.3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ht="15.75" customHeight="1" x14ac:dyDescent="0.3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ht="15.75" customHeight="1" x14ac:dyDescent="0.3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ht="15.75" customHeight="1" x14ac:dyDescent="0.3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ht="15.75" customHeight="1" x14ac:dyDescent="0.3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ht="15.75" customHeight="1" x14ac:dyDescent="0.3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ht="15.75" customHeight="1" x14ac:dyDescent="0.3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ht="15.75" customHeight="1" x14ac:dyDescent="0.3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ht="15.75" customHeight="1" x14ac:dyDescent="0.3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ht="15.75" customHeight="1" x14ac:dyDescent="0.3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ht="15.75" customHeight="1" x14ac:dyDescent="0.3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ht="15.75" customHeight="1" x14ac:dyDescent="0.3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ht="15.75" customHeight="1" x14ac:dyDescent="0.3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ht="15.75" customHeight="1" x14ac:dyDescent="0.3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ht="15.75" customHeight="1" x14ac:dyDescent="0.3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ht="15.75" customHeight="1" x14ac:dyDescent="0.3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ht="15.75" customHeight="1" x14ac:dyDescent="0.3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ht="15.75" customHeight="1" x14ac:dyDescent="0.3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ht="15.75" customHeight="1" x14ac:dyDescent="0.3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ht="15.75" customHeight="1" x14ac:dyDescent="0.3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ht="15.75" customHeight="1" x14ac:dyDescent="0.3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ht="15.75" customHeight="1" x14ac:dyDescent="0.3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ht="15.75" customHeight="1" x14ac:dyDescent="0.3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ht="15.75" customHeight="1" x14ac:dyDescent="0.3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ht="15.75" customHeight="1" x14ac:dyDescent="0.3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ht="15.75" customHeight="1" x14ac:dyDescent="0.3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ht="15.75" customHeight="1" x14ac:dyDescent="0.3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ht="15.75" customHeight="1" x14ac:dyDescent="0.3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ht="15.75" customHeight="1" x14ac:dyDescent="0.3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ht="15.75" customHeight="1" x14ac:dyDescent="0.3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ht="15.75" customHeight="1" x14ac:dyDescent="0.3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ht="15.75" customHeight="1" x14ac:dyDescent="0.3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ht="15.75" customHeight="1" x14ac:dyDescent="0.3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ht="15.75" customHeight="1" x14ac:dyDescent="0.3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ht="15.75" customHeight="1" x14ac:dyDescent="0.3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ht="15.75" customHeight="1" x14ac:dyDescent="0.3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ht="15.75" customHeight="1" x14ac:dyDescent="0.3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ht="15.75" customHeight="1" x14ac:dyDescent="0.3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ht="15.75" customHeight="1" x14ac:dyDescent="0.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ht="15.75" customHeight="1" x14ac:dyDescent="0.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ht="15.75" customHeight="1" x14ac:dyDescent="0.3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ht="15.75" customHeight="1" x14ac:dyDescent="0.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ht="15.75" customHeight="1" x14ac:dyDescent="0.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ht="15.75" customHeight="1" x14ac:dyDescent="0.3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ht="15.75" customHeight="1" x14ac:dyDescent="0.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ht="15.75" customHeight="1" x14ac:dyDescent="0.3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ht="15.75" customHeight="1" x14ac:dyDescent="0.3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ht="15.75" customHeight="1" x14ac:dyDescent="0.3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ht="15.75" customHeight="1" x14ac:dyDescent="0.3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ht="15.75" customHeight="1" x14ac:dyDescent="0.3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ht="15.75" customHeight="1" x14ac:dyDescent="0.3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ht="15.75" customHeight="1" x14ac:dyDescent="0.3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ht="15.75" customHeight="1" x14ac:dyDescent="0.3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ht="15.75" customHeight="1" x14ac:dyDescent="0.3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ht="15.75" customHeight="1" x14ac:dyDescent="0.3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ht="15.75" customHeight="1" x14ac:dyDescent="0.3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ht="15.75" customHeight="1" x14ac:dyDescent="0.3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ht="15.75" customHeight="1" x14ac:dyDescent="0.3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ht="15.75" customHeight="1" x14ac:dyDescent="0.3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ht="15.75" customHeight="1" x14ac:dyDescent="0.3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ht="15.75" customHeight="1" x14ac:dyDescent="0.3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ht="15.75" customHeight="1" x14ac:dyDescent="0.3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ht="15.75" customHeight="1" x14ac:dyDescent="0.3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ht="15.75" customHeight="1" x14ac:dyDescent="0.3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ht="15.75" customHeight="1" x14ac:dyDescent="0.3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ht="15.75" customHeight="1" x14ac:dyDescent="0.3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ht="15.75" customHeight="1" x14ac:dyDescent="0.3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ht="15.75" customHeight="1" x14ac:dyDescent="0.3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ht="15.75" customHeight="1" x14ac:dyDescent="0.3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ht="15.75" customHeight="1" x14ac:dyDescent="0.3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ht="15.75" customHeight="1" x14ac:dyDescent="0.3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ht="15.75" customHeight="1" x14ac:dyDescent="0.3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ht="15.75" customHeight="1" x14ac:dyDescent="0.3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ht="15.75" customHeight="1" x14ac:dyDescent="0.3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ht="15.75" customHeight="1" x14ac:dyDescent="0.3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ht="15.75" customHeight="1" x14ac:dyDescent="0.3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ht="15.75" customHeight="1" x14ac:dyDescent="0.3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ht="15.75" customHeight="1" x14ac:dyDescent="0.3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ht="15.75" customHeight="1" x14ac:dyDescent="0.3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ht="15.75" customHeight="1" x14ac:dyDescent="0.3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ht="15.75" customHeight="1" x14ac:dyDescent="0.3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ht="15.75" customHeight="1" x14ac:dyDescent="0.3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ht="15.75" customHeight="1" x14ac:dyDescent="0.3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ht="15.75" customHeight="1" x14ac:dyDescent="0.3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ht="15.75" customHeight="1" x14ac:dyDescent="0.3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ht="15.75" customHeight="1" x14ac:dyDescent="0.3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ht="15.75" customHeight="1" x14ac:dyDescent="0.3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ht="15.75" customHeight="1" x14ac:dyDescent="0.3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ht="15.75" customHeight="1" x14ac:dyDescent="0.3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ht="15.75" customHeight="1" x14ac:dyDescent="0.3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ht="15.75" customHeight="1" x14ac:dyDescent="0.3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ht="15.75" customHeight="1" x14ac:dyDescent="0.3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ht="15.75" customHeight="1" x14ac:dyDescent="0.3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ht="15.75" customHeight="1" x14ac:dyDescent="0.3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ht="15.75" customHeight="1" x14ac:dyDescent="0.3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ht="15.75" customHeight="1" x14ac:dyDescent="0.3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ht="15.75" customHeight="1" x14ac:dyDescent="0.3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ht="15.75" customHeight="1" x14ac:dyDescent="0.3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ht="15.75" customHeight="1" x14ac:dyDescent="0.3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ht="15.75" customHeight="1" x14ac:dyDescent="0.3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ht="15.75" customHeight="1" x14ac:dyDescent="0.3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ht="15.75" customHeight="1" x14ac:dyDescent="0.3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ht="15.75" customHeight="1" x14ac:dyDescent="0.3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ht="15.75" customHeight="1" x14ac:dyDescent="0.3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ht="15.75" customHeight="1" x14ac:dyDescent="0.3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ht="15.75" customHeight="1" x14ac:dyDescent="0.3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ht="15.75" customHeight="1" x14ac:dyDescent="0.3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ht="15.75" customHeight="1" x14ac:dyDescent="0.3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ht="15.75" customHeight="1" x14ac:dyDescent="0.3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ht="15.75" customHeight="1" x14ac:dyDescent="0.3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ht="15.75" customHeight="1" x14ac:dyDescent="0.3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ht="15.75" customHeight="1" x14ac:dyDescent="0.3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ht="15.75" customHeight="1" x14ac:dyDescent="0.3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ht="15.75" customHeight="1" x14ac:dyDescent="0.3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ht="15.75" customHeight="1" x14ac:dyDescent="0.3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ht="15.75" customHeight="1" x14ac:dyDescent="0.3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ht="15.75" customHeight="1" x14ac:dyDescent="0.3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ht="15.75" customHeight="1" x14ac:dyDescent="0.3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ht="15.75" customHeight="1" x14ac:dyDescent="0.3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ht="15.75" customHeight="1" x14ac:dyDescent="0.3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ht="15.75" customHeight="1" x14ac:dyDescent="0.3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ht="15.75" customHeight="1" x14ac:dyDescent="0.3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ht="15.75" customHeight="1" x14ac:dyDescent="0.3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ht="15.75" customHeight="1" x14ac:dyDescent="0.3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ht="15.75" customHeight="1" x14ac:dyDescent="0.3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ht="15.75" customHeight="1" x14ac:dyDescent="0.3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ht="15.75" customHeight="1" x14ac:dyDescent="0.3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ht="15.75" customHeight="1" x14ac:dyDescent="0.3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ht="15.75" customHeight="1" x14ac:dyDescent="0.3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ht="15.75" customHeight="1" x14ac:dyDescent="0.3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ht="15.75" customHeight="1" x14ac:dyDescent="0.3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ht="15.75" customHeight="1" x14ac:dyDescent="0.3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ht="15.75" customHeight="1" x14ac:dyDescent="0.3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ht="15.75" customHeight="1" x14ac:dyDescent="0.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ht="15.75" customHeight="1" x14ac:dyDescent="0.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ht="15.75" customHeight="1" x14ac:dyDescent="0.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ht="15.75" customHeight="1" x14ac:dyDescent="0.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ht="15.75" customHeight="1" x14ac:dyDescent="0.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ht="15.75" customHeight="1" x14ac:dyDescent="0.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ht="15.75" customHeight="1" x14ac:dyDescent="0.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ht="15.75" customHeight="1" x14ac:dyDescent="0.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ht="15.75" customHeight="1" x14ac:dyDescent="0.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ht="15.75" customHeight="1" x14ac:dyDescent="0.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ht="15.75" customHeight="1" x14ac:dyDescent="0.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ht="15.75" customHeight="1" x14ac:dyDescent="0.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ht="15.75" customHeight="1" x14ac:dyDescent="0.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ht="15.75" customHeight="1" x14ac:dyDescent="0.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ht="15.75" customHeight="1" x14ac:dyDescent="0.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ht="15.75" customHeight="1" x14ac:dyDescent="0.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ht="15.75" customHeight="1" x14ac:dyDescent="0.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ht="15.75" customHeight="1" x14ac:dyDescent="0.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ht="15.75" customHeight="1" x14ac:dyDescent="0.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ht="15.75" customHeight="1" x14ac:dyDescent="0.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ht="15.75" customHeight="1" x14ac:dyDescent="0.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ht="15.75" customHeight="1" x14ac:dyDescent="0.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ht="15.75" customHeight="1" x14ac:dyDescent="0.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ht="15.75" customHeight="1" x14ac:dyDescent="0.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ht="15.75" customHeight="1" x14ac:dyDescent="0.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ht="15.75" customHeight="1" x14ac:dyDescent="0.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ht="15.75" customHeight="1" x14ac:dyDescent="0.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ht="15.75" customHeight="1" x14ac:dyDescent="0.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ht="15.75" customHeight="1" x14ac:dyDescent="0.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ht="15.75" customHeight="1" x14ac:dyDescent="0.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ht="15.75" customHeight="1" x14ac:dyDescent="0.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ht="15.75" customHeight="1" x14ac:dyDescent="0.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ht="15.75" customHeight="1" x14ac:dyDescent="0.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ht="15.75" customHeight="1" x14ac:dyDescent="0.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ht="15.75" customHeight="1" x14ac:dyDescent="0.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ht="15.75" customHeight="1" x14ac:dyDescent="0.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ht="15.75" customHeight="1" x14ac:dyDescent="0.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ht="15.75" customHeight="1" x14ac:dyDescent="0.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ht="15.75" customHeight="1" x14ac:dyDescent="0.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ht="15.75" customHeight="1" x14ac:dyDescent="0.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ht="15.75" customHeight="1" x14ac:dyDescent="0.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ht="15.75" customHeight="1" x14ac:dyDescent="0.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ht="15.75" customHeight="1" x14ac:dyDescent="0.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ht="15.75" customHeight="1" x14ac:dyDescent="0.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ht="15.75" customHeight="1" x14ac:dyDescent="0.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ht="15.75" customHeight="1" x14ac:dyDescent="0.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ht="15.75" customHeight="1" x14ac:dyDescent="0.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ht="15.75" customHeight="1" x14ac:dyDescent="0.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ht="15.75" customHeight="1" x14ac:dyDescent="0.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spans="1:26" ht="15.75" customHeight="1" x14ac:dyDescent="0.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spans="1:26" ht="15.75" customHeight="1" x14ac:dyDescent="0.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spans="1:26" ht="15.75" customHeight="1" x14ac:dyDescent="0.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spans="1:26" ht="15.75" customHeight="1" x14ac:dyDescent="0.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spans="1:26" ht="15.75" customHeight="1" x14ac:dyDescent="0.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spans="1:26" ht="15.75" customHeight="1" x14ac:dyDescent="0.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spans="1:26" ht="15.75" customHeight="1" x14ac:dyDescent="0.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spans="1:26" ht="15.75" customHeight="1" x14ac:dyDescent="0.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spans="1:26" ht="15.75" customHeight="1" x14ac:dyDescent="0.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spans="1:26" ht="15.75" customHeight="1" x14ac:dyDescent="0.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spans="1:26" ht="15.75" customHeight="1" x14ac:dyDescent="0.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spans="1:26" ht="15.75" customHeight="1" x14ac:dyDescent="0.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spans="1:26" ht="15.75" customHeight="1" x14ac:dyDescent="0.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spans="1:26" ht="15.75" customHeight="1" x14ac:dyDescent="0.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spans="1:26" ht="15.75" customHeight="1" x14ac:dyDescent="0.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spans="1:26" ht="15.75" customHeight="1" x14ac:dyDescent="0.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spans="1:26" ht="15.75" customHeight="1" x14ac:dyDescent="0.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spans="1:26" ht="15.75" customHeight="1" x14ac:dyDescent="0.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spans="1:26" ht="15.75" customHeight="1" x14ac:dyDescent="0.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spans="1:26" ht="15.75" customHeight="1" x14ac:dyDescent="0.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spans="1:26" ht="15.75" customHeight="1" x14ac:dyDescent="0.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spans="1:26" ht="15.75" customHeight="1" x14ac:dyDescent="0.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spans="1:26" ht="15.75" customHeight="1" x14ac:dyDescent="0.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spans="1:26" ht="15.75" customHeight="1" x14ac:dyDescent="0.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spans="1:26" ht="15.75" customHeight="1" x14ac:dyDescent="0.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spans="1:26" ht="15.75" customHeight="1" x14ac:dyDescent="0.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spans="1:26" ht="15.75" customHeight="1" x14ac:dyDescent="0.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spans="1:26" ht="15.75" customHeight="1" x14ac:dyDescent="0.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spans="1:26" ht="15.75" customHeight="1" x14ac:dyDescent="0.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spans="1:26" ht="15.75" customHeight="1" x14ac:dyDescent="0.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spans="1:26" ht="15.75" customHeight="1" x14ac:dyDescent="0.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spans="1:26" ht="15.75" customHeight="1" x14ac:dyDescent="0.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spans="1:26" ht="15.75" customHeight="1" x14ac:dyDescent="0.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spans="1:26" ht="15.75" customHeight="1" x14ac:dyDescent="0.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spans="1:26" ht="15.75" customHeight="1" x14ac:dyDescent="0.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spans="1:26" ht="15.75" customHeight="1" x14ac:dyDescent="0.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spans="1:26" ht="15.75" customHeight="1" x14ac:dyDescent="0.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spans="1:26" ht="15.75" customHeight="1" x14ac:dyDescent="0.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spans="1:26" ht="15.75" customHeight="1" x14ac:dyDescent="0.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spans="1:26" ht="15.75" customHeight="1" x14ac:dyDescent="0.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spans="1:26" ht="15.75" customHeight="1" x14ac:dyDescent="0.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spans="1:26" ht="15.75" customHeight="1" x14ac:dyDescent="0.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spans="1:26" ht="15.75" customHeight="1" x14ac:dyDescent="0.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spans="1:26" ht="15.75" customHeight="1" x14ac:dyDescent="0.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spans="1:26" ht="15.75" customHeight="1" x14ac:dyDescent="0.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spans="1:26" ht="15.75" customHeight="1" x14ac:dyDescent="0.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spans="1:26" ht="15.75" customHeight="1" x14ac:dyDescent="0.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spans="1:26" ht="15.75" customHeight="1" x14ac:dyDescent="0.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spans="1:26" ht="15.75" customHeight="1" x14ac:dyDescent="0.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spans="1:26" ht="15.75" customHeight="1" x14ac:dyDescent="0.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spans="1:26" ht="15.75" customHeight="1" x14ac:dyDescent="0.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spans="1:26" ht="15.75" customHeight="1" x14ac:dyDescent="0.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spans="1:26" ht="15.75" customHeight="1" x14ac:dyDescent="0.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spans="1:26" ht="15.75" customHeight="1" x14ac:dyDescent="0.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spans="1:26" ht="15.75" customHeight="1" x14ac:dyDescent="0.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spans="1:26" ht="15.75" customHeight="1" x14ac:dyDescent="0.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spans="1:26" ht="15.75" customHeight="1" x14ac:dyDescent="0.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spans="1:26" ht="15.75" customHeight="1" x14ac:dyDescent="0.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spans="1:26" ht="15.75" customHeight="1" x14ac:dyDescent="0.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spans="1:26" ht="15.75" customHeight="1" x14ac:dyDescent="0.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spans="1:26" ht="15.75" customHeight="1" x14ac:dyDescent="0.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spans="1:26" ht="15.75" customHeight="1" x14ac:dyDescent="0.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spans="1:26" ht="15.75" customHeight="1" x14ac:dyDescent="0.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spans="1:26" ht="15.75" customHeight="1" x14ac:dyDescent="0.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spans="1:26" ht="15.75" customHeight="1" x14ac:dyDescent="0.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spans="1:26" ht="15.75" customHeight="1" x14ac:dyDescent="0.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spans="1:26" ht="15.75" customHeight="1" x14ac:dyDescent="0.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spans="1:26" ht="15.75" customHeight="1" x14ac:dyDescent="0.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spans="1:26" ht="15.75" customHeight="1" x14ac:dyDescent="0.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spans="1:26" ht="15.75" customHeight="1" x14ac:dyDescent="0.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spans="1:26" ht="15.75" customHeight="1" x14ac:dyDescent="0.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spans="1:26" ht="15.75" customHeight="1" x14ac:dyDescent="0.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spans="1:26" ht="15.75" customHeight="1" x14ac:dyDescent="0.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spans="1:26" ht="15.75" customHeight="1" x14ac:dyDescent="0.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spans="1:26" ht="15.75" customHeight="1" x14ac:dyDescent="0.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spans="1:26" ht="15.75" customHeight="1" x14ac:dyDescent="0.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spans="1:26" ht="15.75" customHeight="1" x14ac:dyDescent="0.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spans="1:26" ht="15.75" customHeight="1" x14ac:dyDescent="0.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spans="1:26" ht="15.75" customHeight="1" x14ac:dyDescent="0.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spans="1:26" ht="15.75" customHeight="1" x14ac:dyDescent="0.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spans="1:26" ht="15.75" customHeight="1" x14ac:dyDescent="0.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spans="1:26" ht="15.75" customHeight="1" x14ac:dyDescent="0.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spans="1:26" ht="15.75" customHeight="1" x14ac:dyDescent="0.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spans="1:26" ht="15.75" customHeight="1" x14ac:dyDescent="0.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spans="1:26" ht="15.75" customHeight="1" x14ac:dyDescent="0.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spans="1:26" ht="15.75" customHeight="1" x14ac:dyDescent="0.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spans="1:26" ht="15.75" customHeight="1" x14ac:dyDescent="0.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spans="1:26" ht="15.75" customHeight="1" x14ac:dyDescent="0.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spans="1:26" ht="15.75" customHeight="1" x14ac:dyDescent="0.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spans="1:26" ht="15.75" customHeight="1" x14ac:dyDescent="0.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spans="1:26" ht="15.75" customHeight="1" x14ac:dyDescent="0.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spans="1:26" ht="15.75" customHeight="1" x14ac:dyDescent="0.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spans="1:26" ht="15.75" customHeight="1" x14ac:dyDescent="0.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spans="1:26" ht="15.75" customHeight="1" x14ac:dyDescent="0.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spans="1:26" ht="15.75" customHeight="1" x14ac:dyDescent="0.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spans="1:26" ht="15.75" customHeight="1" x14ac:dyDescent="0.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spans="1:26" ht="15.75" customHeight="1" x14ac:dyDescent="0.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spans="1:26" ht="15.75" customHeight="1" x14ac:dyDescent="0.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spans="1:26" ht="15.75" customHeight="1" x14ac:dyDescent="0.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spans="1:26" ht="15.75" customHeight="1" x14ac:dyDescent="0.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spans="1:26" ht="15.75" customHeight="1" x14ac:dyDescent="0.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spans="1:26" ht="15.75" customHeight="1" x14ac:dyDescent="0.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spans="1:26" ht="15.75" customHeight="1" x14ac:dyDescent="0.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spans="1:26" ht="15.75" customHeight="1" x14ac:dyDescent="0.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spans="1:26" ht="15.75" customHeight="1" x14ac:dyDescent="0.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spans="1:26" ht="15.75" customHeight="1" x14ac:dyDescent="0.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spans="1:26" ht="15.75" customHeight="1" x14ac:dyDescent="0.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spans="1:26" ht="15.75" customHeight="1" x14ac:dyDescent="0.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spans="1:26" ht="15.75" customHeight="1" x14ac:dyDescent="0.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spans="1:26" ht="15.75" customHeight="1" x14ac:dyDescent="0.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spans="1:26" ht="15.75" customHeight="1" x14ac:dyDescent="0.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spans="1:26" ht="15.75" customHeight="1" x14ac:dyDescent="0.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spans="1:26" ht="15.75" customHeight="1" x14ac:dyDescent="0.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spans="1:26" ht="15.75" customHeight="1" x14ac:dyDescent="0.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spans="1:26" ht="15.75" customHeight="1" x14ac:dyDescent="0.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spans="1:26" ht="15.75" customHeight="1" x14ac:dyDescent="0.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spans="1:26" ht="15.75" customHeight="1" x14ac:dyDescent="0.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spans="1:26" ht="15.75" customHeight="1" x14ac:dyDescent="0.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spans="1:26" ht="15.75" customHeight="1" x14ac:dyDescent="0.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spans="1:26" ht="15.75" customHeight="1" x14ac:dyDescent="0.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spans="1:26" ht="15.75" customHeight="1" x14ac:dyDescent="0.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spans="1:26" ht="15.75" customHeight="1" x14ac:dyDescent="0.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spans="1:26" ht="15.75" customHeight="1" x14ac:dyDescent="0.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spans="1:26" ht="15.75" customHeight="1" x14ac:dyDescent="0.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spans="1:26" ht="15.75" customHeight="1" x14ac:dyDescent="0.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spans="1:26" ht="15.75" customHeight="1" x14ac:dyDescent="0.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spans="1:26" ht="15.75" customHeight="1" x14ac:dyDescent="0.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spans="1:26" ht="15.75" customHeight="1" x14ac:dyDescent="0.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spans="1:26" ht="15.75" customHeight="1" x14ac:dyDescent="0.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spans="1:26" ht="15.75" customHeight="1" x14ac:dyDescent="0.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spans="1:26" ht="15.75" customHeight="1" x14ac:dyDescent="0.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spans="1:26" ht="15.75" customHeight="1" x14ac:dyDescent="0.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spans="1:26" ht="15.75" customHeight="1" x14ac:dyDescent="0.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spans="1:26" ht="15.75" customHeight="1" x14ac:dyDescent="0.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spans="1:26" ht="15.75" customHeight="1" x14ac:dyDescent="0.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spans="1:26" ht="15.75" customHeight="1" x14ac:dyDescent="0.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spans="1:26" ht="15.75" customHeight="1" x14ac:dyDescent="0.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spans="1:26" ht="15.75" customHeight="1" x14ac:dyDescent="0.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spans="1:26" ht="15.75" customHeight="1" x14ac:dyDescent="0.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spans="1:26" ht="15.75" customHeight="1" x14ac:dyDescent="0.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spans="1:26" ht="15.75" customHeight="1" x14ac:dyDescent="0.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spans="1:26" ht="15.75" customHeight="1" x14ac:dyDescent="0.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spans="1:26" ht="15.75" customHeight="1" x14ac:dyDescent="0.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spans="1:26" ht="15.75" customHeight="1" x14ac:dyDescent="0.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spans="1:26" ht="15.75" customHeight="1" x14ac:dyDescent="0.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spans="1:26" ht="15.75" customHeight="1" x14ac:dyDescent="0.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spans="1:26" ht="15.75" customHeight="1" x14ac:dyDescent="0.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spans="1:26" ht="15.75" customHeight="1" x14ac:dyDescent="0.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spans="1:26" ht="15.75" customHeight="1" x14ac:dyDescent="0.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spans="1:26" ht="15.75" customHeight="1" x14ac:dyDescent="0.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spans="1:26" ht="15.75" customHeight="1" x14ac:dyDescent="0.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spans="1:26" ht="15.75" customHeight="1" x14ac:dyDescent="0.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spans="1:26" ht="15.75" customHeight="1" x14ac:dyDescent="0.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spans="1:26" ht="15.75" customHeight="1" x14ac:dyDescent="0.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spans="1:26" ht="15.75" customHeight="1" x14ac:dyDescent="0.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spans="1:26" ht="15.75" customHeight="1" x14ac:dyDescent="0.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spans="1:26" ht="15.75" customHeight="1" x14ac:dyDescent="0.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spans="1:26" ht="15.75" customHeight="1" x14ac:dyDescent="0.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spans="1:26" ht="15.75" customHeight="1" x14ac:dyDescent="0.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spans="1:26" ht="15.75" customHeight="1" x14ac:dyDescent="0.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spans="1:26" ht="15.75" customHeight="1" x14ac:dyDescent="0.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spans="1:26" ht="15.75" customHeight="1" x14ac:dyDescent="0.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spans="1:26" ht="15.75" customHeight="1" x14ac:dyDescent="0.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spans="1:26" ht="15.75" customHeight="1" x14ac:dyDescent="0.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spans="1:26" ht="15.75" customHeight="1" x14ac:dyDescent="0.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spans="1:26" ht="15.75" customHeight="1" x14ac:dyDescent="0.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spans="1:26" ht="15.75" customHeight="1" x14ac:dyDescent="0.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spans="1:26" ht="15.75" customHeight="1" x14ac:dyDescent="0.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spans="1:26" ht="15.75" customHeight="1" x14ac:dyDescent="0.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spans="1:26" ht="15.75" customHeight="1" x14ac:dyDescent="0.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spans="1:26" ht="15.75" customHeight="1" x14ac:dyDescent="0.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spans="1:26" ht="15.75" customHeight="1" x14ac:dyDescent="0.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spans="1:26" ht="15.75" customHeight="1" x14ac:dyDescent="0.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spans="1:26" ht="15.75" customHeight="1" x14ac:dyDescent="0.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spans="1:26" ht="15.75" customHeight="1" x14ac:dyDescent="0.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spans="1:26" ht="15.75" customHeight="1" x14ac:dyDescent="0.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spans="1:26" ht="15.75" customHeight="1" x14ac:dyDescent="0.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spans="1:26" ht="15.75" customHeight="1" x14ac:dyDescent="0.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spans="1:26" ht="15.75" customHeight="1" x14ac:dyDescent="0.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spans="1:26" ht="15.75" customHeight="1" x14ac:dyDescent="0.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spans="1:26" ht="15.75" customHeight="1" x14ac:dyDescent="0.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spans="1:26" ht="15.75" customHeight="1" x14ac:dyDescent="0.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spans="1:26" ht="15.75" customHeight="1" x14ac:dyDescent="0.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spans="1:26" ht="15.75" customHeight="1" x14ac:dyDescent="0.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spans="1:26" ht="15.75" customHeight="1" x14ac:dyDescent="0.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spans="1:26" ht="15.75" customHeight="1" x14ac:dyDescent="0.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spans="1:26" ht="15.75" customHeight="1" x14ac:dyDescent="0.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spans="1:26" ht="15.75" customHeight="1" x14ac:dyDescent="0.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spans="1:26" ht="15.75" customHeight="1" x14ac:dyDescent="0.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spans="1:26" ht="15.75" customHeight="1" x14ac:dyDescent="0.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spans="1:26" ht="15.75" customHeight="1" x14ac:dyDescent="0.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spans="1:26" ht="15.75" customHeight="1" x14ac:dyDescent="0.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spans="1:26" ht="15.75" customHeight="1" x14ac:dyDescent="0.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spans="1:26" ht="15.75" customHeight="1" x14ac:dyDescent="0.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spans="1:26" ht="15.75" customHeight="1" x14ac:dyDescent="0.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spans="1:26" ht="15.75" customHeight="1" x14ac:dyDescent="0.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spans="1:26" ht="15.75" customHeight="1" x14ac:dyDescent="0.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spans="1:26" ht="15.75" customHeight="1" x14ac:dyDescent="0.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spans="1:26" ht="15.75" customHeight="1" x14ac:dyDescent="0.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spans="1:26" ht="15.75" customHeight="1" x14ac:dyDescent="0.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spans="1:26" ht="15.75" customHeight="1" x14ac:dyDescent="0.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spans="1:26" ht="15.75" customHeight="1" x14ac:dyDescent="0.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spans="1:26" ht="15.75" customHeight="1" x14ac:dyDescent="0.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spans="1:26" ht="15.75" customHeight="1" x14ac:dyDescent="0.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spans="1:26" ht="15.75" customHeight="1" x14ac:dyDescent="0.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spans="1:26" ht="15.75" customHeight="1" x14ac:dyDescent="0.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spans="1:26" ht="15.75" customHeight="1" x14ac:dyDescent="0.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spans="1:26" ht="15.75" customHeight="1" x14ac:dyDescent="0.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spans="1:26" ht="15.75" customHeight="1" x14ac:dyDescent="0.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spans="1:26" ht="15.75" customHeight="1" x14ac:dyDescent="0.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spans="1:26" ht="15.75" customHeight="1" x14ac:dyDescent="0.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spans="1:26" ht="15.75" customHeight="1" x14ac:dyDescent="0.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spans="1:26" ht="15.75" customHeight="1" x14ac:dyDescent="0.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spans="1:26" ht="15.75" customHeight="1" x14ac:dyDescent="0.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spans="1:26" ht="15.75" customHeight="1" x14ac:dyDescent="0.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spans="1:26" ht="15.75" customHeight="1" x14ac:dyDescent="0.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spans="1:26" ht="15.75" customHeight="1" x14ac:dyDescent="0.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spans="1:26" ht="15.75" customHeight="1" x14ac:dyDescent="0.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spans="1:26" ht="15.75" customHeight="1" x14ac:dyDescent="0.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spans="1:26" ht="15.75" customHeight="1" x14ac:dyDescent="0.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spans="1:26" ht="15.75" customHeight="1" x14ac:dyDescent="0.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spans="1:26" ht="15.75" customHeight="1" x14ac:dyDescent="0.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spans="1:26" ht="15.75" customHeight="1" x14ac:dyDescent="0.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spans="1:26" ht="15.75" customHeight="1" x14ac:dyDescent="0.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spans="1:26" ht="15.75" customHeight="1" x14ac:dyDescent="0.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spans="1:26" ht="15.75" customHeight="1" x14ac:dyDescent="0.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spans="1:26" ht="15.75" customHeight="1" x14ac:dyDescent="0.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spans="1:26" ht="15.75" customHeight="1" x14ac:dyDescent="0.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spans="1:26" ht="15.75" customHeight="1" x14ac:dyDescent="0.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spans="1:26" ht="15.75" customHeight="1" x14ac:dyDescent="0.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spans="1:26" ht="15.75" customHeight="1" x14ac:dyDescent="0.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spans="1:26" ht="15.75" customHeight="1" x14ac:dyDescent="0.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spans="1:26" ht="15.75" customHeight="1" x14ac:dyDescent="0.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spans="1:26" ht="15.75" customHeight="1" x14ac:dyDescent="0.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spans="1:26" ht="15.75" customHeight="1" x14ac:dyDescent="0.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spans="1:26" ht="15.75" customHeight="1" x14ac:dyDescent="0.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spans="1:26" ht="15.75" customHeight="1" x14ac:dyDescent="0.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spans="1:26" ht="15.75" customHeight="1" x14ac:dyDescent="0.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spans="1:26" ht="15.75" customHeight="1" x14ac:dyDescent="0.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spans="1:26" ht="15.75" customHeight="1" x14ac:dyDescent="0.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spans="1:26" ht="15.75" customHeight="1" x14ac:dyDescent="0.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spans="1:26" ht="15.75" customHeight="1" x14ac:dyDescent="0.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spans="1:26" ht="15.75" customHeight="1" x14ac:dyDescent="0.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spans="1:26" ht="15.75" customHeight="1" x14ac:dyDescent="0.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spans="1:26" ht="15.75" customHeight="1" x14ac:dyDescent="0.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spans="1:26" ht="15.75" customHeight="1" x14ac:dyDescent="0.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spans="1:26" ht="15.75" customHeight="1" x14ac:dyDescent="0.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spans="1:26" ht="15.75" customHeight="1" x14ac:dyDescent="0.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spans="1:26" ht="15.75" customHeight="1" x14ac:dyDescent="0.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spans="1:26" ht="15.75" customHeight="1" x14ac:dyDescent="0.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spans="1:26" ht="15.75" customHeight="1" x14ac:dyDescent="0.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spans="1:26" ht="15.75" customHeight="1" x14ac:dyDescent="0.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spans="1:26" ht="15.75" customHeight="1" x14ac:dyDescent="0.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spans="1:26" ht="15.75" customHeight="1" x14ac:dyDescent="0.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spans="1:26" ht="15.75" customHeight="1" x14ac:dyDescent="0.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spans="1:26" ht="15.75" customHeight="1" x14ac:dyDescent="0.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spans="1:26" ht="15.75" customHeight="1" x14ac:dyDescent="0.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spans="1:26" ht="15.75" customHeight="1" x14ac:dyDescent="0.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spans="1:26" ht="15.75" customHeight="1" x14ac:dyDescent="0.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spans="1:26" ht="15.75" customHeight="1" x14ac:dyDescent="0.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spans="1:26" ht="15.75" customHeight="1" x14ac:dyDescent="0.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spans="1:26" ht="15.75" customHeight="1" x14ac:dyDescent="0.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spans="1:26" ht="15.75" customHeight="1" x14ac:dyDescent="0.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spans="1:26" ht="15.75" customHeight="1" x14ac:dyDescent="0.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spans="1:26" ht="15.75" customHeight="1" x14ac:dyDescent="0.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spans="1:26" ht="15.75" customHeight="1" x14ac:dyDescent="0.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spans="1:26" ht="15.75" customHeight="1" x14ac:dyDescent="0.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spans="1:26" ht="15.75" customHeight="1" x14ac:dyDescent="0.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spans="1:26" ht="15.75" customHeight="1" x14ac:dyDescent="0.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spans="1:26" ht="15.75" customHeight="1" x14ac:dyDescent="0.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spans="1:26" ht="15.75" customHeight="1" x14ac:dyDescent="0.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spans="1:26" ht="15.75" customHeight="1" x14ac:dyDescent="0.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spans="1:26" ht="15.75" customHeight="1" x14ac:dyDescent="0.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spans="1:26" ht="15.75" customHeight="1" x14ac:dyDescent="0.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spans="1:26" ht="15.75" customHeight="1" x14ac:dyDescent="0.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spans="1:26" ht="15.75" customHeight="1" x14ac:dyDescent="0.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spans="1:26" ht="15.75" customHeight="1" x14ac:dyDescent="0.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spans="1:26" ht="15.75" customHeight="1" x14ac:dyDescent="0.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spans="1:26" ht="15.75" customHeight="1" x14ac:dyDescent="0.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spans="1:26" ht="15.75" customHeight="1" x14ac:dyDescent="0.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spans="1:26" ht="15.75" customHeight="1" x14ac:dyDescent="0.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spans="1:26" ht="15.75" customHeight="1" x14ac:dyDescent="0.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spans="1:26" ht="15.75" customHeight="1" x14ac:dyDescent="0.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spans="1:26" ht="15.75" customHeight="1" x14ac:dyDescent="0.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spans="1:26" ht="15.75" customHeight="1" x14ac:dyDescent="0.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spans="1:26" ht="15.75" customHeight="1" x14ac:dyDescent="0.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spans="1:26" ht="15.75" customHeight="1" x14ac:dyDescent="0.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spans="1:26" ht="15.75" customHeight="1" x14ac:dyDescent="0.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spans="1:26" ht="15.75" customHeight="1" x14ac:dyDescent="0.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spans="1:26" ht="15.75" customHeight="1" x14ac:dyDescent="0.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spans="1:26" ht="15.75" customHeight="1" x14ac:dyDescent="0.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spans="1:26" ht="15.75" customHeight="1" x14ac:dyDescent="0.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spans="1:26" ht="15.75" customHeight="1" x14ac:dyDescent="0.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spans="1:26" ht="15.75" customHeight="1" x14ac:dyDescent="0.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spans="1:26" ht="15.75" customHeight="1" x14ac:dyDescent="0.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spans="1:26" ht="15.75" customHeight="1" x14ac:dyDescent="0.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spans="1:26" ht="15.75" customHeight="1" x14ac:dyDescent="0.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spans="1:26" ht="15.75" customHeight="1" x14ac:dyDescent="0.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spans="1:26" ht="15.75" customHeight="1" x14ac:dyDescent="0.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ErrorMessage="1" sqref="B7:G36" xr:uid="{00000000-0002-0000-0900-000000000000}">
      <formula1>-1.79769313486231E+100</formula1>
      <formula2>1.79769313486231E+100</formula2>
    </dataValidation>
  </dataValidations>
  <pageMargins left="0.70866141732283472" right="0" top="0.74803149606299213" bottom="0.74803149606299213" header="0" footer="0"/>
  <pageSetup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99"/>
  <sheetViews>
    <sheetView showGridLines="0" workbookViewId="0">
      <selection sqref="A1:G30"/>
    </sheetView>
  </sheetViews>
  <sheetFormatPr baseColWidth="10" defaultColWidth="14.44140625" defaultRowHeight="15" customHeight="1" x14ac:dyDescent="0.3"/>
  <cols>
    <col min="1" max="1" width="70.33203125" customWidth="1"/>
    <col min="2" max="2" width="22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6.33203125" customWidth="1"/>
    <col min="8" max="11" width="11.44140625" customWidth="1"/>
    <col min="12" max="12" width="11.44140625" style="95" customWidth="1"/>
    <col min="13" max="13" width="11.44140625" customWidth="1"/>
    <col min="14" max="14" width="11.44140625" style="95" customWidth="1"/>
    <col min="15" max="26" width="11.44140625" customWidth="1"/>
  </cols>
  <sheetData>
    <row r="1" spans="1:18" ht="14.4" x14ac:dyDescent="0.3">
      <c r="A1" s="126" t="s">
        <v>470</v>
      </c>
      <c r="B1" s="114"/>
      <c r="C1" s="114"/>
      <c r="D1" s="114"/>
      <c r="E1" s="114"/>
      <c r="F1" s="114"/>
      <c r="G1" s="114"/>
    </row>
    <row r="2" spans="1:18" ht="14.4" x14ac:dyDescent="0.3">
      <c r="A2" s="104" t="str">
        <f>'Formato 1'!A2</f>
        <v>INSTITUTO MUNICIPAL DE LAS MUJERES</v>
      </c>
      <c r="B2" s="105"/>
      <c r="C2" s="105"/>
      <c r="D2" s="105"/>
      <c r="E2" s="105"/>
      <c r="F2" s="105"/>
      <c r="G2" s="106"/>
    </row>
    <row r="3" spans="1:18" ht="14.4" x14ac:dyDescent="0.3">
      <c r="A3" s="107" t="s">
        <v>471</v>
      </c>
      <c r="B3" s="108"/>
      <c r="C3" s="108"/>
      <c r="D3" s="108"/>
      <c r="E3" s="108"/>
      <c r="F3" s="108"/>
      <c r="G3" s="109"/>
    </row>
    <row r="4" spans="1:18" ht="14.4" x14ac:dyDescent="0.3">
      <c r="A4" s="107" t="s">
        <v>3</v>
      </c>
      <c r="B4" s="108"/>
      <c r="C4" s="108"/>
      <c r="D4" s="108"/>
      <c r="E4" s="108"/>
      <c r="F4" s="108"/>
      <c r="G4" s="109"/>
    </row>
    <row r="5" spans="1:18" ht="14.4" x14ac:dyDescent="0.3">
      <c r="A5" s="107" t="s">
        <v>454</v>
      </c>
      <c r="B5" s="108"/>
      <c r="C5" s="108"/>
      <c r="D5" s="108"/>
      <c r="E5" s="108"/>
      <c r="F5" s="108"/>
      <c r="G5" s="109"/>
    </row>
    <row r="6" spans="1:18" s="82" customFormat="1" ht="33.6" customHeight="1" x14ac:dyDescent="0.3">
      <c r="A6" s="78" t="s">
        <v>472</v>
      </c>
      <c r="B6" s="68" t="s">
        <v>563</v>
      </c>
      <c r="C6" s="78">
        <v>2026</v>
      </c>
      <c r="D6" s="78">
        <f t="shared" ref="D6:G6" si="0">+C6+1</f>
        <v>2027</v>
      </c>
      <c r="E6" s="78">
        <f t="shared" si="0"/>
        <v>2028</v>
      </c>
      <c r="F6" s="78">
        <f t="shared" si="0"/>
        <v>2029</v>
      </c>
      <c r="G6" s="78">
        <f t="shared" si="0"/>
        <v>2030</v>
      </c>
      <c r="L6" s="98"/>
      <c r="N6" s="98"/>
      <c r="R6" s="99"/>
    </row>
    <row r="7" spans="1:18" ht="14.4" x14ac:dyDescent="0.3">
      <c r="A7" s="5" t="s">
        <v>473</v>
      </c>
      <c r="B7" s="84">
        <f t="shared" ref="B7:G7" si="1">SUM(B8:B16)</f>
        <v>71302015.040000007</v>
      </c>
      <c r="C7" s="84">
        <f t="shared" si="1"/>
        <v>85562418.047999993</v>
      </c>
      <c r="D7" s="84">
        <f t="shared" si="1"/>
        <v>99822821.055999979</v>
      </c>
      <c r="E7" s="84">
        <f t="shared" si="1"/>
        <v>114083224.06400003</v>
      </c>
      <c r="F7" s="84">
        <f t="shared" si="1"/>
        <v>128343627.07200001</v>
      </c>
      <c r="G7" s="84">
        <f t="shared" si="1"/>
        <v>142604030.08000001</v>
      </c>
      <c r="R7" s="100"/>
    </row>
    <row r="8" spans="1:18" ht="14.4" x14ac:dyDescent="0.3">
      <c r="A8" s="9" t="s">
        <v>474</v>
      </c>
      <c r="B8" s="83">
        <f>+'Formato 6 a)'!D10</f>
        <v>41145523</v>
      </c>
      <c r="C8" s="83">
        <f>+B8*1.2</f>
        <v>49374627.600000001</v>
      </c>
      <c r="D8" s="83">
        <f>+B8*1.4</f>
        <v>57603732.199999996</v>
      </c>
      <c r="E8" s="83">
        <f>+B8*1.6</f>
        <v>65832836.800000004</v>
      </c>
      <c r="F8" s="83">
        <f>+B8*1.8</f>
        <v>74061941.400000006</v>
      </c>
      <c r="G8" s="83">
        <f>+B8*2</f>
        <v>82291046</v>
      </c>
      <c r="M8" s="82"/>
      <c r="N8" s="98"/>
      <c r="R8" s="100"/>
    </row>
    <row r="9" spans="1:18" ht="14.4" x14ac:dyDescent="0.3">
      <c r="A9" s="9" t="s">
        <v>475</v>
      </c>
      <c r="B9" s="83">
        <f>+'Formato 6 a)'!D18</f>
        <v>1202269.2</v>
      </c>
      <c r="C9" s="83">
        <f t="shared" ref="C9:C12" si="2">+B9*1.2</f>
        <v>1442723.0399999998</v>
      </c>
      <c r="D9" s="83">
        <f t="shared" ref="D9:D12" si="3">+B9*1.4</f>
        <v>1683176.88</v>
      </c>
      <c r="E9" s="83">
        <f t="shared" ref="E9:E12" si="4">+B9*1.6</f>
        <v>1923630.72</v>
      </c>
      <c r="F9" s="83">
        <f t="shared" ref="F9:F12" si="5">+B9*1.8</f>
        <v>2164084.56</v>
      </c>
      <c r="G9" s="83">
        <f t="shared" ref="G9:G12" si="6">+B9*2</f>
        <v>2404538.4</v>
      </c>
      <c r="M9" s="82"/>
      <c r="N9" s="98"/>
      <c r="R9" s="100"/>
    </row>
    <row r="10" spans="1:18" ht="14.4" x14ac:dyDescent="0.3">
      <c r="A10" s="9" t="s">
        <v>476</v>
      </c>
      <c r="B10" s="83">
        <f>+'Formato 6 a)'!D28</f>
        <v>14760895.469999999</v>
      </c>
      <c r="C10" s="83">
        <f t="shared" si="2"/>
        <v>17713074.563999999</v>
      </c>
      <c r="D10" s="83">
        <f t="shared" si="3"/>
        <v>20665253.657999996</v>
      </c>
      <c r="E10" s="83">
        <f t="shared" si="4"/>
        <v>23617432.752</v>
      </c>
      <c r="F10" s="83">
        <f t="shared" si="5"/>
        <v>26569611.845999997</v>
      </c>
      <c r="G10" s="83">
        <f t="shared" si="6"/>
        <v>29521790.939999998</v>
      </c>
      <c r="M10" s="82"/>
      <c r="N10" s="98"/>
      <c r="R10" s="100"/>
    </row>
    <row r="11" spans="1:18" ht="14.4" x14ac:dyDescent="0.3">
      <c r="A11" s="50" t="s">
        <v>477</v>
      </c>
      <c r="B11" s="83">
        <f>+'Formato 6 a)'!D38</f>
        <v>11999139</v>
      </c>
      <c r="C11" s="83">
        <f t="shared" si="2"/>
        <v>14398966.799999999</v>
      </c>
      <c r="D11" s="83">
        <f t="shared" si="3"/>
        <v>16798794.599999998</v>
      </c>
      <c r="E11" s="83">
        <f t="shared" si="4"/>
        <v>19198622.400000002</v>
      </c>
      <c r="F11" s="83">
        <f t="shared" si="5"/>
        <v>21598450.199999999</v>
      </c>
      <c r="G11" s="83">
        <f t="shared" si="6"/>
        <v>23998278</v>
      </c>
      <c r="M11" s="82"/>
      <c r="N11" s="98"/>
      <c r="R11" s="100"/>
    </row>
    <row r="12" spans="1:18" ht="14.4" x14ac:dyDescent="0.3">
      <c r="A12" s="50" t="s">
        <v>478</v>
      </c>
      <c r="B12" s="83">
        <f>+'Formato 6 a)'!D48</f>
        <v>2194188.37</v>
      </c>
      <c r="C12" s="83">
        <f t="shared" si="2"/>
        <v>2633026.0440000002</v>
      </c>
      <c r="D12" s="83">
        <f t="shared" si="3"/>
        <v>3071863.7179999999</v>
      </c>
      <c r="E12" s="83">
        <f t="shared" si="4"/>
        <v>3510701.3920000005</v>
      </c>
      <c r="F12" s="83">
        <f t="shared" si="5"/>
        <v>3949539.0660000001</v>
      </c>
      <c r="G12" s="83">
        <f t="shared" si="6"/>
        <v>4388376.74</v>
      </c>
      <c r="R12" s="100"/>
    </row>
    <row r="13" spans="1:18" ht="14.4" x14ac:dyDescent="0.3">
      <c r="A13" s="9" t="s">
        <v>479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R13" s="100"/>
    </row>
    <row r="14" spans="1:18" ht="14.4" x14ac:dyDescent="0.3">
      <c r="A14" s="50" t="s">
        <v>480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R14" s="100"/>
    </row>
    <row r="15" spans="1:18" ht="14.4" x14ac:dyDescent="0.3">
      <c r="A15" s="9" t="s">
        <v>481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R15" s="100"/>
    </row>
    <row r="16" spans="1:18" ht="14.4" x14ac:dyDescent="0.3">
      <c r="A16" s="9" t="s">
        <v>482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R16" s="100"/>
    </row>
    <row r="17" spans="1:18" ht="14.4" x14ac:dyDescent="0.3">
      <c r="A17" s="15"/>
      <c r="B17" s="8"/>
      <c r="C17" s="8"/>
      <c r="D17" s="8"/>
      <c r="E17" s="8"/>
      <c r="F17" s="8"/>
      <c r="G17" s="8"/>
      <c r="R17" s="100"/>
    </row>
    <row r="18" spans="1:18" ht="14.4" x14ac:dyDescent="0.3">
      <c r="A18" s="7" t="s">
        <v>483</v>
      </c>
      <c r="B18" s="34">
        <f t="shared" ref="B18:G18" si="7">SUM(B19:B27)</f>
        <v>0</v>
      </c>
      <c r="C18" s="34">
        <f t="shared" si="7"/>
        <v>0</v>
      </c>
      <c r="D18" s="34">
        <f t="shared" si="7"/>
        <v>0</v>
      </c>
      <c r="E18" s="34">
        <f t="shared" si="7"/>
        <v>0</v>
      </c>
      <c r="F18" s="34">
        <f t="shared" si="7"/>
        <v>0</v>
      </c>
      <c r="G18" s="34">
        <f t="shared" si="7"/>
        <v>0</v>
      </c>
      <c r="R18" s="100"/>
    </row>
    <row r="19" spans="1:18" ht="14.4" x14ac:dyDescent="0.3">
      <c r="A19" s="9" t="s">
        <v>474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R19" s="100"/>
    </row>
    <row r="20" spans="1:18" ht="15.75" customHeight="1" x14ac:dyDescent="0.3">
      <c r="A20" s="9" t="s">
        <v>475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R20" s="100"/>
    </row>
    <row r="21" spans="1:18" ht="15.75" customHeight="1" x14ac:dyDescent="0.3">
      <c r="A21" s="9" t="s">
        <v>476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R21" s="100"/>
    </row>
    <row r="22" spans="1:18" ht="15.75" customHeight="1" x14ac:dyDescent="0.3">
      <c r="A22" s="50" t="s">
        <v>477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R22" s="100"/>
    </row>
    <row r="23" spans="1:18" ht="15.75" customHeight="1" x14ac:dyDescent="0.3">
      <c r="A23" s="50" t="s">
        <v>478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R23" s="100"/>
    </row>
    <row r="24" spans="1:18" ht="15.75" customHeight="1" x14ac:dyDescent="0.3">
      <c r="A24" s="50" t="s">
        <v>479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R24" s="100"/>
    </row>
    <row r="25" spans="1:18" ht="15.75" customHeight="1" x14ac:dyDescent="0.3">
      <c r="A25" s="50" t="s">
        <v>480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R25" s="100"/>
    </row>
    <row r="26" spans="1:18" ht="15.75" customHeight="1" x14ac:dyDescent="0.3">
      <c r="A26" s="9" t="s">
        <v>484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R26" s="100"/>
    </row>
    <row r="27" spans="1:18" ht="15.75" customHeight="1" x14ac:dyDescent="0.3">
      <c r="A27" s="9" t="s">
        <v>482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R27" s="100"/>
    </row>
    <row r="28" spans="1:18" ht="15.75" customHeight="1" x14ac:dyDescent="0.3">
      <c r="A28" s="8"/>
      <c r="B28" s="8"/>
      <c r="C28" s="8"/>
      <c r="D28" s="8"/>
      <c r="E28" s="8"/>
      <c r="F28" s="8"/>
      <c r="G28" s="8"/>
      <c r="R28" s="100"/>
    </row>
    <row r="29" spans="1:18" ht="15.75" customHeight="1" x14ac:dyDescent="0.3">
      <c r="A29" s="7" t="s">
        <v>485</v>
      </c>
      <c r="B29" s="72">
        <f t="shared" ref="B29:G29" si="8">B7+B18</f>
        <v>71302015.040000007</v>
      </c>
      <c r="C29" s="72">
        <f t="shared" si="8"/>
        <v>85562418.047999993</v>
      </c>
      <c r="D29" s="72">
        <f t="shared" si="8"/>
        <v>99822821.055999979</v>
      </c>
      <c r="E29" s="72">
        <f t="shared" si="8"/>
        <v>114083224.06400003</v>
      </c>
      <c r="F29" s="72">
        <f t="shared" si="8"/>
        <v>128343627.07200001</v>
      </c>
      <c r="G29" s="72">
        <f t="shared" si="8"/>
        <v>142604030.08000001</v>
      </c>
      <c r="R29" s="100"/>
    </row>
    <row r="30" spans="1:18" ht="15.75" customHeight="1" x14ac:dyDescent="0.3">
      <c r="A30" s="17"/>
      <c r="B30" s="17"/>
      <c r="C30" s="17"/>
      <c r="D30" s="17"/>
      <c r="E30" s="17"/>
      <c r="F30" s="17"/>
      <c r="G30" s="17"/>
      <c r="R30" s="100"/>
    </row>
    <row r="31" spans="1:18" ht="15.75" customHeight="1" x14ac:dyDescent="0.3">
      <c r="R31" s="100"/>
    </row>
    <row r="32" spans="1:18" ht="15.75" customHeight="1" x14ac:dyDescent="0.3">
      <c r="R32" s="100"/>
    </row>
    <row r="33" spans="18:18" ht="15.75" customHeight="1" x14ac:dyDescent="0.3">
      <c r="R33" s="100"/>
    </row>
    <row r="34" spans="18:18" ht="15.75" customHeight="1" x14ac:dyDescent="0.3">
      <c r="R34" s="100"/>
    </row>
    <row r="35" spans="18:18" ht="15.75" customHeight="1" x14ac:dyDescent="0.3">
      <c r="R35" s="100"/>
    </row>
    <row r="36" spans="18:18" ht="15.75" customHeight="1" x14ac:dyDescent="0.3">
      <c r="R36" s="100"/>
    </row>
    <row r="37" spans="18:18" ht="15.75" customHeight="1" x14ac:dyDescent="0.3">
      <c r="R37" s="100"/>
    </row>
    <row r="38" spans="18:18" ht="15.75" customHeight="1" x14ac:dyDescent="0.3">
      <c r="R38" s="100"/>
    </row>
    <row r="39" spans="18:18" ht="15.75" customHeight="1" x14ac:dyDescent="0.3">
      <c r="R39" s="100"/>
    </row>
    <row r="40" spans="18:18" ht="15.75" customHeight="1" x14ac:dyDescent="0.3">
      <c r="R40" s="100"/>
    </row>
    <row r="41" spans="18:18" ht="15.75" customHeight="1" x14ac:dyDescent="0.3">
      <c r="R41" s="100"/>
    </row>
    <row r="42" spans="18:18" ht="15.75" customHeight="1" x14ac:dyDescent="0.3"/>
    <row r="43" spans="18:18" ht="15.75" customHeight="1" x14ac:dyDescent="0.3"/>
    <row r="44" spans="18:18" ht="15.75" customHeight="1" x14ac:dyDescent="0.3"/>
    <row r="45" spans="18:18" ht="15.75" customHeight="1" x14ac:dyDescent="0.3"/>
    <row r="46" spans="18:18" ht="15.75" customHeight="1" x14ac:dyDescent="0.3"/>
    <row r="47" spans="18:18" ht="15.75" customHeight="1" x14ac:dyDescent="0.3"/>
    <row r="48" spans="18:1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5">
    <mergeCell ref="A1:G1"/>
    <mergeCell ref="A2:G2"/>
    <mergeCell ref="A3:G3"/>
    <mergeCell ref="A4:G4"/>
    <mergeCell ref="A5:G5"/>
  </mergeCells>
  <phoneticPr fontId="18" type="noConversion"/>
  <dataValidations count="1">
    <dataValidation type="decimal" allowBlank="1" showErrorMessage="1" sqref="B7:G29" xr:uid="{00000000-0002-0000-0A00-000000000000}">
      <formula1>-1.79769313486231E+100</formula1>
      <formula2>1.79769313486231E+100</formula2>
    </dataValidation>
  </dataValidations>
  <pageMargins left="0.70866141732283472" right="0.98425196850393704" top="1.1417322834645669" bottom="0.74803149606299213" header="0" footer="0"/>
  <pageSetup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999"/>
  <sheetViews>
    <sheetView showGridLines="0" topLeftCell="A33" workbookViewId="0">
      <selection sqref="A1:G39"/>
    </sheetView>
  </sheetViews>
  <sheetFormatPr baseColWidth="10" defaultColWidth="14.44140625" defaultRowHeight="15" customHeight="1" x14ac:dyDescent="0.3"/>
  <cols>
    <col min="1" max="1" width="84.5546875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8" max="26" width="11.44140625" customWidth="1"/>
  </cols>
  <sheetData>
    <row r="1" spans="1:7" ht="14.4" x14ac:dyDescent="0.3">
      <c r="A1" s="126" t="s">
        <v>486</v>
      </c>
      <c r="B1" s="114"/>
      <c r="C1" s="114"/>
      <c r="D1" s="114"/>
      <c r="E1" s="114"/>
      <c r="F1" s="114"/>
      <c r="G1" s="114"/>
    </row>
    <row r="2" spans="1:7" ht="14.4" x14ac:dyDescent="0.3">
      <c r="A2" s="104" t="str">
        <f>'Formato 1'!A2</f>
        <v>INSTITUTO MUNICIPAL DE LAS MUJERES</v>
      </c>
      <c r="B2" s="105"/>
      <c r="C2" s="105"/>
      <c r="D2" s="105"/>
      <c r="E2" s="105"/>
      <c r="F2" s="105"/>
      <c r="G2" s="106"/>
    </row>
    <row r="3" spans="1:7" ht="14.4" x14ac:dyDescent="0.3">
      <c r="A3" s="107" t="s">
        <v>487</v>
      </c>
      <c r="B3" s="108"/>
      <c r="C3" s="108"/>
      <c r="D3" s="108"/>
      <c r="E3" s="108"/>
      <c r="F3" s="108"/>
      <c r="G3" s="109"/>
    </row>
    <row r="4" spans="1:7" ht="14.4" x14ac:dyDescent="0.3">
      <c r="A4" s="110" t="s">
        <v>3</v>
      </c>
      <c r="B4" s="111"/>
      <c r="C4" s="111"/>
      <c r="D4" s="111"/>
      <c r="E4" s="111"/>
      <c r="F4" s="111"/>
      <c r="G4" s="112"/>
    </row>
    <row r="5" spans="1:7" s="82" customFormat="1" ht="30.6" x14ac:dyDescent="0.3">
      <c r="A5" s="79" t="s">
        <v>455</v>
      </c>
      <c r="B5" s="79">
        <v>2020</v>
      </c>
      <c r="C5" s="79">
        <f>+B5+1</f>
        <v>2021</v>
      </c>
      <c r="D5" s="79">
        <f t="shared" ref="D5:F5" si="0">+C5+1</f>
        <v>2022</v>
      </c>
      <c r="E5" s="79">
        <f t="shared" si="0"/>
        <v>2023</v>
      </c>
      <c r="F5" s="79">
        <f t="shared" si="0"/>
        <v>2024</v>
      </c>
      <c r="G5" s="69" t="s">
        <v>488</v>
      </c>
    </row>
    <row r="6" spans="1:7" ht="14.4" x14ac:dyDescent="0.3">
      <c r="A6" s="5" t="s">
        <v>456</v>
      </c>
      <c r="B6" s="71">
        <f>SUM(B8:B18)</f>
        <v>35651007.519999996</v>
      </c>
      <c r="C6" s="71">
        <f t="shared" ref="C6:G6" si="1">SUM(C7:C18)</f>
        <v>42781209.023999996</v>
      </c>
      <c r="D6" s="71">
        <f t="shared" si="1"/>
        <v>49911410.52799999</v>
      </c>
      <c r="E6" s="71">
        <f t="shared" si="1"/>
        <v>57041612.031999998</v>
      </c>
      <c r="F6" s="71">
        <f t="shared" si="1"/>
        <v>64171813.535999991</v>
      </c>
      <c r="G6" s="71">
        <f t="shared" si="1"/>
        <v>71302015.039999992</v>
      </c>
    </row>
    <row r="7" spans="1:7" ht="14.4" x14ac:dyDescent="0.3">
      <c r="A7" s="9" t="s">
        <v>489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</row>
    <row r="8" spans="1:7" ht="14.4" x14ac:dyDescent="0.3">
      <c r="A8" s="9" t="s">
        <v>490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ht="14.4" x14ac:dyDescent="0.3">
      <c r="A9" s="9" t="s">
        <v>491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ht="14.4" x14ac:dyDescent="0.3">
      <c r="A10" s="9" t="s">
        <v>492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ht="14.4" x14ac:dyDescent="0.3">
      <c r="A11" s="9" t="s">
        <v>493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ht="14.4" x14ac:dyDescent="0.3">
      <c r="A12" s="9" t="s">
        <v>494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30" customHeight="1" x14ac:dyDescent="0.3">
      <c r="A13" s="50" t="s">
        <v>495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14.4" x14ac:dyDescent="0.3">
      <c r="A14" s="9" t="s">
        <v>496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4.4" x14ac:dyDescent="0.3">
      <c r="A15" s="13" t="s">
        <v>497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14.4" x14ac:dyDescent="0.3">
      <c r="A16" s="9" t="s">
        <v>498</v>
      </c>
      <c r="B16" s="83">
        <f>+G16/2</f>
        <v>35651007.519999996</v>
      </c>
      <c r="C16" s="83">
        <f>+B16*1.2</f>
        <v>42781209.023999996</v>
      </c>
      <c r="D16" s="83">
        <f>+B16*1.4</f>
        <v>49911410.52799999</v>
      </c>
      <c r="E16" s="83">
        <f>+B16*1.6</f>
        <v>57041612.031999998</v>
      </c>
      <c r="F16" s="83">
        <f>+B16*1.8</f>
        <v>64171813.535999991</v>
      </c>
      <c r="G16" s="83">
        <f>+'Formato 7 a)'!B17</f>
        <v>71302015.039999992</v>
      </c>
    </row>
    <row r="17" spans="1:7" ht="14.4" x14ac:dyDescent="0.3">
      <c r="A17" s="9" t="s">
        <v>499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ht="14.4" x14ac:dyDescent="0.3">
      <c r="A18" s="9" t="s">
        <v>500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ht="14.4" x14ac:dyDescent="0.3">
      <c r="A19" s="8"/>
      <c r="B19" s="8"/>
      <c r="C19" s="8"/>
      <c r="D19" s="8"/>
      <c r="E19" s="8"/>
      <c r="F19" s="8"/>
      <c r="G19" s="8"/>
    </row>
    <row r="20" spans="1:7" ht="15.75" customHeight="1" x14ac:dyDescent="0.3">
      <c r="A20" s="7" t="s">
        <v>462</v>
      </c>
      <c r="B20" s="34">
        <f t="shared" ref="B20:G20" si="2">SUM(B21:B25)</f>
        <v>0</v>
      </c>
      <c r="C20" s="34">
        <f t="shared" si="2"/>
        <v>0</v>
      </c>
      <c r="D20" s="34">
        <f t="shared" si="2"/>
        <v>0</v>
      </c>
      <c r="E20" s="34">
        <f t="shared" si="2"/>
        <v>0</v>
      </c>
      <c r="F20" s="34">
        <f t="shared" si="2"/>
        <v>0</v>
      </c>
      <c r="G20" s="34">
        <f t="shared" si="2"/>
        <v>0</v>
      </c>
    </row>
    <row r="21" spans="1:7" ht="15.75" customHeight="1" x14ac:dyDescent="0.3">
      <c r="A21" s="9" t="s">
        <v>501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ht="15.75" customHeight="1" x14ac:dyDescent="0.3">
      <c r="A22" s="9" t="s">
        <v>502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5.75" customHeight="1" x14ac:dyDescent="0.3">
      <c r="A23" s="9" t="s">
        <v>503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45" customHeight="1" x14ac:dyDescent="0.3">
      <c r="A24" s="50" t="s">
        <v>504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15.75" customHeight="1" x14ac:dyDescent="0.3">
      <c r="A25" s="9" t="s">
        <v>505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5.75" customHeight="1" x14ac:dyDescent="0.3">
      <c r="A26" s="8"/>
      <c r="B26" s="8"/>
      <c r="C26" s="8"/>
      <c r="D26" s="8"/>
      <c r="E26" s="8"/>
      <c r="F26" s="8"/>
      <c r="G26" s="8"/>
    </row>
    <row r="27" spans="1:7" ht="15.75" customHeight="1" x14ac:dyDescent="0.3">
      <c r="A27" s="7" t="s">
        <v>466</v>
      </c>
      <c r="B27" s="34">
        <f t="shared" ref="B27:G27" si="3">B28</f>
        <v>0</v>
      </c>
      <c r="C27" s="34">
        <f t="shared" si="3"/>
        <v>0</v>
      </c>
      <c r="D27" s="34">
        <f t="shared" si="3"/>
        <v>0</v>
      </c>
      <c r="E27" s="34">
        <f t="shared" si="3"/>
        <v>0</v>
      </c>
      <c r="F27" s="34">
        <f t="shared" si="3"/>
        <v>0</v>
      </c>
      <c r="G27" s="34">
        <f t="shared" si="3"/>
        <v>0</v>
      </c>
    </row>
    <row r="28" spans="1:7" ht="15.75" customHeight="1" x14ac:dyDescent="0.3">
      <c r="A28" s="9" t="s">
        <v>293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ht="15.75" customHeight="1" x14ac:dyDescent="0.3">
      <c r="A29" s="8"/>
      <c r="B29" s="8"/>
      <c r="C29" s="8"/>
      <c r="D29" s="8"/>
      <c r="E29" s="8"/>
      <c r="F29" s="8"/>
      <c r="G29" s="8"/>
    </row>
    <row r="30" spans="1:7" ht="15.75" customHeight="1" x14ac:dyDescent="0.3">
      <c r="A30" s="7" t="s">
        <v>506</v>
      </c>
      <c r="B30" s="72">
        <f t="shared" ref="B30:G30" si="4">B6+B20+B27</f>
        <v>35651007.519999996</v>
      </c>
      <c r="C30" s="72">
        <f t="shared" si="4"/>
        <v>42781209.023999996</v>
      </c>
      <c r="D30" s="72">
        <f t="shared" si="4"/>
        <v>49911410.52799999</v>
      </c>
      <c r="E30" s="72">
        <f t="shared" si="4"/>
        <v>57041612.031999998</v>
      </c>
      <c r="F30" s="72">
        <f t="shared" si="4"/>
        <v>64171813.535999991</v>
      </c>
      <c r="G30" s="72">
        <f t="shared" si="4"/>
        <v>71302015.039999992</v>
      </c>
    </row>
    <row r="31" spans="1:7" ht="15.75" customHeight="1" x14ac:dyDescent="0.3">
      <c r="A31" s="8"/>
      <c r="B31" s="8"/>
      <c r="C31" s="8"/>
      <c r="D31" s="8"/>
      <c r="E31" s="8"/>
      <c r="F31" s="8"/>
      <c r="G31" s="8"/>
    </row>
    <row r="32" spans="1:7" ht="15.75" customHeight="1" x14ac:dyDescent="0.3">
      <c r="A32" s="7" t="s">
        <v>295</v>
      </c>
      <c r="B32" s="34"/>
      <c r="C32" s="34"/>
      <c r="D32" s="34"/>
      <c r="E32" s="34"/>
      <c r="F32" s="34"/>
      <c r="G32" s="34"/>
    </row>
    <row r="33" spans="1:7" ht="45" customHeight="1" x14ac:dyDescent="0.3">
      <c r="A33" s="50" t="s">
        <v>468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7" ht="45" customHeight="1" x14ac:dyDescent="0.3">
      <c r="A34" s="50" t="s">
        <v>507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ht="15.75" customHeight="1" x14ac:dyDescent="0.3">
      <c r="A35" s="7" t="s">
        <v>508</v>
      </c>
      <c r="B35" s="34">
        <f t="shared" ref="B35:G35" si="5">B33+B34</f>
        <v>0</v>
      </c>
      <c r="C35" s="34">
        <f t="shared" si="5"/>
        <v>0</v>
      </c>
      <c r="D35" s="34">
        <f t="shared" si="5"/>
        <v>0</v>
      </c>
      <c r="E35" s="34">
        <f t="shared" si="5"/>
        <v>0</v>
      </c>
      <c r="F35" s="34">
        <f t="shared" si="5"/>
        <v>0</v>
      </c>
      <c r="G35" s="34">
        <f t="shared" si="5"/>
        <v>0</v>
      </c>
    </row>
    <row r="36" spans="1:7" ht="5.25" customHeight="1" x14ac:dyDescent="0.3">
      <c r="A36" s="17"/>
      <c r="B36" s="16"/>
      <c r="C36" s="16"/>
      <c r="D36" s="16"/>
      <c r="E36" s="16"/>
      <c r="F36" s="16"/>
      <c r="G36" s="16"/>
    </row>
    <row r="37" spans="1:7" ht="15.75" customHeight="1" x14ac:dyDescent="0.3">
      <c r="A37" s="30"/>
    </row>
    <row r="38" spans="1:7" ht="15.75" customHeight="1" x14ac:dyDescent="0.3">
      <c r="A38" s="113" t="s">
        <v>509</v>
      </c>
      <c r="B38" s="114"/>
      <c r="C38" s="114"/>
      <c r="D38" s="114"/>
      <c r="E38" s="114"/>
      <c r="F38" s="114"/>
      <c r="G38" s="114"/>
    </row>
    <row r="39" spans="1:7" ht="15.75" customHeight="1" x14ac:dyDescent="0.3">
      <c r="A39" s="113" t="s">
        <v>510</v>
      </c>
      <c r="B39" s="114"/>
      <c r="C39" s="114"/>
      <c r="D39" s="114"/>
      <c r="E39" s="114"/>
      <c r="F39" s="114"/>
      <c r="G39" s="114"/>
    </row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6">
    <mergeCell ref="A38:G38"/>
    <mergeCell ref="A39:G39"/>
    <mergeCell ref="A1:G1"/>
    <mergeCell ref="A2:G2"/>
    <mergeCell ref="A3:G3"/>
    <mergeCell ref="A4:G4"/>
  </mergeCells>
  <dataValidations count="1">
    <dataValidation type="decimal" allowBlank="1" showErrorMessage="1" sqref="B6:G35" xr:uid="{00000000-0002-0000-0B00-000000000000}">
      <formula1>-1.79769313486231E+100</formula1>
      <formula2>1.79769313486231E+100</formula2>
    </dataValidation>
  </dataValidations>
  <pageMargins left="0.70866141732283472" right="0" top="0.94488188976377963" bottom="0.74803149606299213" header="0" footer="0"/>
  <pageSetup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999"/>
  <sheetViews>
    <sheetView showGridLines="0" topLeftCell="A30" workbookViewId="0">
      <selection sqref="A1:G32"/>
    </sheetView>
  </sheetViews>
  <sheetFormatPr baseColWidth="10" defaultColWidth="14.44140625" defaultRowHeight="15" customHeight="1" x14ac:dyDescent="0.3"/>
  <cols>
    <col min="1" max="1" width="62.88671875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8" max="26" width="11.44140625" customWidth="1"/>
  </cols>
  <sheetData>
    <row r="1" spans="1:7" ht="14.4" x14ac:dyDescent="0.3">
      <c r="A1" s="126" t="s">
        <v>511</v>
      </c>
      <c r="B1" s="114"/>
      <c r="C1" s="114"/>
      <c r="D1" s="114"/>
      <c r="E1" s="114"/>
      <c r="F1" s="114"/>
      <c r="G1" s="114"/>
    </row>
    <row r="2" spans="1:7" ht="14.4" x14ac:dyDescent="0.3">
      <c r="A2" s="104" t="str">
        <f>'Formato 1'!A2</f>
        <v>INSTITUTO MUNICIPAL DE LAS MUJERES</v>
      </c>
      <c r="B2" s="105"/>
      <c r="C2" s="105"/>
      <c r="D2" s="105"/>
      <c r="E2" s="105"/>
      <c r="F2" s="105"/>
      <c r="G2" s="106"/>
    </row>
    <row r="3" spans="1:7" ht="14.4" x14ac:dyDescent="0.3">
      <c r="A3" s="107" t="s">
        <v>512</v>
      </c>
      <c r="B3" s="108"/>
      <c r="C3" s="108"/>
      <c r="D3" s="108"/>
      <c r="E3" s="108"/>
      <c r="F3" s="108"/>
      <c r="G3" s="109"/>
    </row>
    <row r="4" spans="1:7" ht="14.4" x14ac:dyDescent="0.3">
      <c r="A4" s="110" t="s">
        <v>3</v>
      </c>
      <c r="B4" s="111"/>
      <c r="C4" s="111"/>
      <c r="D4" s="111"/>
      <c r="E4" s="111"/>
      <c r="F4" s="111"/>
      <c r="G4" s="112"/>
    </row>
    <row r="5" spans="1:7" s="82" customFormat="1" ht="28.8" x14ac:dyDescent="0.3">
      <c r="A5" s="79" t="s">
        <v>472</v>
      </c>
      <c r="B5" s="79">
        <v>2020</v>
      </c>
      <c r="C5" s="79">
        <f>+B5+1</f>
        <v>2021</v>
      </c>
      <c r="D5" s="79">
        <f t="shared" ref="D5:F5" si="0">+C5+1</f>
        <v>2022</v>
      </c>
      <c r="E5" s="79">
        <f t="shared" si="0"/>
        <v>2023</v>
      </c>
      <c r="F5" s="79">
        <f t="shared" si="0"/>
        <v>2024</v>
      </c>
      <c r="G5" s="68" t="s">
        <v>564</v>
      </c>
    </row>
    <row r="6" spans="1:7" ht="14.4" x14ac:dyDescent="0.3">
      <c r="A6" s="5" t="s">
        <v>473</v>
      </c>
      <c r="B6" s="71">
        <f t="shared" ref="B6:G6" si="1">SUM(B7:B15)</f>
        <v>35651007.520000003</v>
      </c>
      <c r="C6" s="71">
        <f t="shared" si="1"/>
        <v>42781209.023999996</v>
      </c>
      <c r="D6" s="71">
        <f t="shared" si="1"/>
        <v>49911410.52799999</v>
      </c>
      <c r="E6" s="71">
        <f t="shared" si="1"/>
        <v>57041612.032000013</v>
      </c>
      <c r="F6" s="71">
        <f t="shared" si="1"/>
        <v>64171813.536000006</v>
      </c>
      <c r="G6" s="71">
        <f t="shared" si="1"/>
        <v>71302015.040000007</v>
      </c>
    </row>
    <row r="7" spans="1:7" ht="14.4" x14ac:dyDescent="0.3">
      <c r="A7" s="9" t="s">
        <v>474</v>
      </c>
      <c r="B7" s="83">
        <f>+G7/2</f>
        <v>20572761.5</v>
      </c>
      <c r="C7" s="83">
        <f>+B7*1.2</f>
        <v>24687313.800000001</v>
      </c>
      <c r="D7" s="83">
        <f>+B7*1.4</f>
        <v>28801866.099999998</v>
      </c>
      <c r="E7" s="83">
        <f>+B7*1.6</f>
        <v>32916418.400000002</v>
      </c>
      <c r="F7" s="83">
        <f>+B7*1.8</f>
        <v>37030970.700000003</v>
      </c>
      <c r="G7" s="83">
        <f>+'Formato 7 b)'!B8</f>
        <v>41145523</v>
      </c>
    </row>
    <row r="8" spans="1:7" ht="14.4" x14ac:dyDescent="0.3">
      <c r="A8" s="9" t="s">
        <v>475</v>
      </c>
      <c r="B8" s="83">
        <f t="shared" ref="B8:B15" si="2">+G8/2</f>
        <v>601134.6</v>
      </c>
      <c r="C8" s="83">
        <f t="shared" ref="C8:C11" si="3">+B8*1.2</f>
        <v>721361.5199999999</v>
      </c>
      <c r="D8" s="83">
        <f t="shared" ref="D8:D11" si="4">+B8*1.4</f>
        <v>841588.44</v>
      </c>
      <c r="E8" s="83">
        <f t="shared" ref="E8:E11" si="5">+B8*1.6</f>
        <v>961815.36</v>
      </c>
      <c r="F8" s="83">
        <f t="shared" ref="F8:F11" si="6">+B8*1.8</f>
        <v>1082042.28</v>
      </c>
      <c r="G8" s="83">
        <f>+'Formato 7 b)'!B9</f>
        <v>1202269.2</v>
      </c>
    </row>
    <row r="9" spans="1:7" ht="14.4" x14ac:dyDescent="0.3">
      <c r="A9" s="9" t="s">
        <v>476</v>
      </c>
      <c r="B9" s="83">
        <f t="shared" si="2"/>
        <v>7380447.7349999994</v>
      </c>
      <c r="C9" s="83">
        <f t="shared" si="3"/>
        <v>8856537.2819999997</v>
      </c>
      <c r="D9" s="83">
        <f t="shared" si="4"/>
        <v>10332626.828999998</v>
      </c>
      <c r="E9" s="83">
        <f t="shared" si="5"/>
        <v>11808716.376</v>
      </c>
      <c r="F9" s="83">
        <f t="shared" si="6"/>
        <v>13284805.922999999</v>
      </c>
      <c r="G9" s="83">
        <f>+'Formato 7 b)'!B10</f>
        <v>14760895.469999999</v>
      </c>
    </row>
    <row r="10" spans="1:7" ht="30" customHeight="1" x14ac:dyDescent="0.3">
      <c r="A10" s="50" t="s">
        <v>477</v>
      </c>
      <c r="B10" s="83">
        <f t="shared" si="2"/>
        <v>5999569.5</v>
      </c>
      <c r="C10" s="83">
        <f t="shared" si="3"/>
        <v>7199483.3999999994</v>
      </c>
      <c r="D10" s="83">
        <f t="shared" si="4"/>
        <v>8399397.2999999989</v>
      </c>
      <c r="E10" s="83">
        <f t="shared" si="5"/>
        <v>9599311.2000000011</v>
      </c>
      <c r="F10" s="83">
        <f t="shared" si="6"/>
        <v>10799225.1</v>
      </c>
      <c r="G10" s="83">
        <f>+'Formato 7 b)'!B11</f>
        <v>11999139</v>
      </c>
    </row>
    <row r="11" spans="1:7" ht="30" customHeight="1" x14ac:dyDescent="0.3">
      <c r="A11" s="50" t="s">
        <v>478</v>
      </c>
      <c r="B11" s="83">
        <f t="shared" si="2"/>
        <v>1097094.1850000001</v>
      </c>
      <c r="C11" s="83">
        <f t="shared" si="3"/>
        <v>1316513.0220000001</v>
      </c>
      <c r="D11" s="83">
        <f t="shared" si="4"/>
        <v>1535931.8589999999</v>
      </c>
      <c r="E11" s="83">
        <f t="shared" si="5"/>
        <v>1755350.6960000002</v>
      </c>
      <c r="F11" s="83">
        <f t="shared" si="6"/>
        <v>1974769.5330000001</v>
      </c>
      <c r="G11" s="83">
        <f>+'Formato 7 b)'!B12</f>
        <v>2194188.37</v>
      </c>
    </row>
    <row r="12" spans="1:7" ht="14.4" x14ac:dyDescent="0.3">
      <c r="A12" s="9" t="s">
        <v>479</v>
      </c>
      <c r="B12" s="83">
        <f t="shared" si="2"/>
        <v>0</v>
      </c>
      <c r="C12" s="83">
        <v>0</v>
      </c>
      <c r="D12" s="83">
        <v>0</v>
      </c>
      <c r="E12" s="83">
        <v>0</v>
      </c>
      <c r="F12" s="83">
        <v>0</v>
      </c>
      <c r="G12" s="83">
        <f>+'Formato 7 b)'!B13</f>
        <v>0</v>
      </c>
    </row>
    <row r="13" spans="1:7" ht="30" customHeight="1" x14ac:dyDescent="0.3">
      <c r="A13" s="50" t="s">
        <v>480</v>
      </c>
      <c r="B13" s="83">
        <f t="shared" si="2"/>
        <v>0</v>
      </c>
      <c r="C13" s="83">
        <v>0</v>
      </c>
      <c r="D13" s="83">
        <v>0</v>
      </c>
      <c r="E13" s="83">
        <v>0</v>
      </c>
      <c r="F13" s="83">
        <v>0</v>
      </c>
      <c r="G13" s="83">
        <f>+'Formato 7 b)'!B14</f>
        <v>0</v>
      </c>
    </row>
    <row r="14" spans="1:7" ht="14.4" x14ac:dyDescent="0.3">
      <c r="A14" s="9" t="s">
        <v>481</v>
      </c>
      <c r="B14" s="83">
        <f t="shared" si="2"/>
        <v>0</v>
      </c>
      <c r="C14" s="83">
        <v>0</v>
      </c>
      <c r="D14" s="83">
        <v>0</v>
      </c>
      <c r="E14" s="83">
        <v>0</v>
      </c>
      <c r="F14" s="83">
        <v>0</v>
      </c>
      <c r="G14" s="83">
        <f>+'Formato 7 b)'!B15</f>
        <v>0</v>
      </c>
    </row>
    <row r="15" spans="1:7" ht="14.4" x14ac:dyDescent="0.3">
      <c r="A15" s="9" t="s">
        <v>482</v>
      </c>
      <c r="B15" s="83">
        <f t="shared" si="2"/>
        <v>0</v>
      </c>
      <c r="C15" s="83">
        <v>0</v>
      </c>
      <c r="D15" s="83">
        <v>0</v>
      </c>
      <c r="E15" s="83">
        <v>0</v>
      </c>
      <c r="F15" s="83">
        <v>0</v>
      </c>
      <c r="G15" s="83">
        <f>+'Formato 7 b)'!B16</f>
        <v>0</v>
      </c>
    </row>
    <row r="16" spans="1:7" ht="14.4" x14ac:dyDescent="0.3">
      <c r="A16" s="8"/>
      <c r="B16" s="8"/>
      <c r="C16" s="8"/>
      <c r="D16" s="8"/>
      <c r="E16" s="8"/>
      <c r="F16" s="8"/>
      <c r="G16" s="8"/>
    </row>
    <row r="17" spans="1:7" ht="14.4" x14ac:dyDescent="0.3">
      <c r="A17" s="7" t="s">
        <v>483</v>
      </c>
      <c r="B17" s="34">
        <f t="shared" ref="B17:G17" si="7">SUM(B18:B26)</f>
        <v>0</v>
      </c>
      <c r="C17" s="34">
        <f t="shared" si="7"/>
        <v>0</v>
      </c>
      <c r="D17" s="34">
        <f t="shared" si="7"/>
        <v>0</v>
      </c>
      <c r="E17" s="34">
        <f t="shared" si="7"/>
        <v>0</v>
      </c>
      <c r="F17" s="34">
        <f t="shared" si="7"/>
        <v>0</v>
      </c>
      <c r="G17" s="34">
        <f t="shared" si="7"/>
        <v>0</v>
      </c>
    </row>
    <row r="18" spans="1:7" ht="14.4" x14ac:dyDescent="0.3">
      <c r="A18" s="9" t="s">
        <v>474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ht="14.4" x14ac:dyDescent="0.3">
      <c r="A19" s="9" t="s">
        <v>475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ht="15.75" customHeight="1" x14ac:dyDescent="0.3">
      <c r="A20" s="9" t="s">
        <v>476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ht="30" customHeight="1" x14ac:dyDescent="0.3">
      <c r="A21" s="50" t="s">
        <v>477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ht="15.75" customHeight="1" x14ac:dyDescent="0.3">
      <c r="A22" s="9" t="s">
        <v>478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5.75" customHeight="1" x14ac:dyDescent="0.3">
      <c r="A23" s="9" t="s">
        <v>479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5.75" customHeight="1" x14ac:dyDescent="0.3">
      <c r="A24" s="9" t="s">
        <v>480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15.75" customHeight="1" x14ac:dyDescent="0.3">
      <c r="A25" s="9" t="s">
        <v>484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5.75" customHeight="1" x14ac:dyDescent="0.3">
      <c r="A26" s="9" t="s">
        <v>482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15.75" customHeight="1" x14ac:dyDescent="0.3">
      <c r="A27" s="8"/>
      <c r="B27" s="8"/>
      <c r="C27" s="8"/>
      <c r="D27" s="8"/>
      <c r="E27" s="8"/>
      <c r="F27" s="8"/>
      <c r="G27" s="8"/>
    </row>
    <row r="28" spans="1:7" ht="15.75" customHeight="1" x14ac:dyDescent="0.3">
      <c r="A28" s="7" t="s">
        <v>513</v>
      </c>
      <c r="B28" s="72">
        <f t="shared" ref="B28:G28" si="8">B6+B17</f>
        <v>35651007.520000003</v>
      </c>
      <c r="C28" s="72">
        <f t="shared" si="8"/>
        <v>42781209.023999996</v>
      </c>
      <c r="D28" s="72">
        <f t="shared" si="8"/>
        <v>49911410.52799999</v>
      </c>
      <c r="E28" s="72">
        <f t="shared" si="8"/>
        <v>57041612.032000013</v>
      </c>
      <c r="F28" s="72">
        <f t="shared" si="8"/>
        <v>64171813.536000006</v>
      </c>
      <c r="G28" s="72">
        <f t="shared" si="8"/>
        <v>71302015.040000007</v>
      </c>
    </row>
    <row r="29" spans="1:7" ht="15.75" customHeight="1" x14ac:dyDescent="0.3">
      <c r="A29" s="17"/>
      <c r="B29" s="17"/>
      <c r="C29" s="17"/>
      <c r="D29" s="17"/>
      <c r="E29" s="17"/>
      <c r="F29" s="17"/>
      <c r="G29" s="17"/>
    </row>
    <row r="30" spans="1:7" ht="15.75" customHeight="1" x14ac:dyDescent="0.3">
      <c r="A30" s="30"/>
    </row>
    <row r="31" spans="1:7" ht="15.75" customHeight="1" x14ac:dyDescent="0.3">
      <c r="A31" s="113" t="s">
        <v>514</v>
      </c>
      <c r="B31" s="114"/>
      <c r="C31" s="114"/>
      <c r="D31" s="114"/>
      <c r="E31" s="114"/>
      <c r="F31" s="114"/>
      <c r="G31" s="114"/>
    </row>
    <row r="32" spans="1:7" ht="15.75" customHeight="1" x14ac:dyDescent="0.3">
      <c r="A32" s="113" t="s">
        <v>515</v>
      </c>
      <c r="B32" s="114"/>
      <c r="C32" s="114"/>
      <c r="D32" s="114"/>
      <c r="E32" s="114"/>
      <c r="F32" s="114"/>
      <c r="G32" s="114"/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6">
    <mergeCell ref="A31:G31"/>
    <mergeCell ref="A32:G32"/>
    <mergeCell ref="A1:G1"/>
    <mergeCell ref="A2:G2"/>
    <mergeCell ref="A3:G3"/>
    <mergeCell ref="A4:G4"/>
  </mergeCells>
  <dataValidations count="1">
    <dataValidation type="decimal" allowBlank="1" showErrorMessage="1" sqref="B6:G28" xr:uid="{00000000-0002-0000-0C00-000000000000}">
      <formula1>-1.79769313486231E+100</formula1>
      <formula2>1.79769313486231E+100</formula2>
    </dataValidation>
  </dataValidations>
  <pageMargins left="0.70866141732283472" right="0.98425196850393704" top="0.94488188976377963" bottom="0.74803149606299213" header="0" footer="0"/>
  <pageSetup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1000"/>
  <sheetViews>
    <sheetView showGridLines="0" topLeftCell="A48" workbookViewId="0">
      <selection activeCell="F71" sqref="F71"/>
    </sheetView>
  </sheetViews>
  <sheetFormatPr baseColWidth="10" defaultColWidth="14.44140625" defaultRowHeight="15" customHeight="1" x14ac:dyDescent="0.3"/>
  <cols>
    <col min="1" max="1" width="60.5546875" customWidth="1"/>
    <col min="2" max="2" width="23.5546875" customWidth="1"/>
    <col min="3" max="3" width="18.44140625" customWidth="1"/>
    <col min="4" max="4" width="17.44140625" customWidth="1"/>
    <col min="5" max="5" width="19.6640625" customWidth="1"/>
    <col min="6" max="6" width="23.109375" customWidth="1"/>
    <col min="7" max="26" width="65" customWidth="1"/>
  </cols>
  <sheetData>
    <row r="1" spans="1:26" ht="19.5" customHeight="1" x14ac:dyDescent="0.3">
      <c r="A1" s="127" t="s">
        <v>516</v>
      </c>
      <c r="B1" s="114"/>
      <c r="C1" s="114"/>
      <c r="D1" s="114"/>
      <c r="E1" s="114"/>
      <c r="F1" s="114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6" ht="19.5" customHeight="1" x14ac:dyDescent="0.3">
      <c r="A2" s="104" t="str">
        <f>'Formato 1'!A2</f>
        <v>INSTITUTO MUNICIPAL DE LAS MUJERES</v>
      </c>
      <c r="B2" s="105"/>
      <c r="C2" s="105"/>
      <c r="D2" s="105"/>
      <c r="E2" s="105"/>
      <c r="F2" s="106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6" ht="29.25" customHeight="1" x14ac:dyDescent="0.3">
      <c r="A3" s="110" t="s">
        <v>517</v>
      </c>
      <c r="B3" s="111"/>
      <c r="C3" s="111"/>
      <c r="D3" s="111"/>
      <c r="E3" s="111"/>
      <c r="F3" s="112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 spans="1:26" ht="35.25" customHeight="1" x14ac:dyDescent="0.3">
      <c r="A4" s="86" t="s">
        <v>455</v>
      </c>
      <c r="B4" s="86" t="s">
        <v>518</v>
      </c>
      <c r="C4" s="86" t="s">
        <v>519</v>
      </c>
      <c r="D4" s="86" t="s">
        <v>520</v>
      </c>
      <c r="E4" s="86" t="s">
        <v>521</v>
      </c>
      <c r="F4" s="86" t="s">
        <v>522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6" ht="12.75" customHeight="1" x14ac:dyDescent="0.3">
      <c r="A5" s="42" t="s">
        <v>523</v>
      </c>
      <c r="B5" s="15"/>
      <c r="C5" s="15"/>
      <c r="D5" s="15"/>
      <c r="E5" s="15"/>
      <c r="F5" s="15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spans="1:26" ht="19.5" customHeight="1" x14ac:dyDescent="0.3">
      <c r="A6" s="50" t="s">
        <v>524</v>
      </c>
      <c r="B6" s="8"/>
      <c r="C6" s="8"/>
      <c r="D6" s="8"/>
      <c r="E6" s="8"/>
      <c r="F6" s="8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</row>
    <row r="7" spans="1:26" ht="19.5" customHeight="1" x14ac:dyDescent="0.3">
      <c r="A7" s="50" t="s">
        <v>525</v>
      </c>
      <c r="B7" s="8"/>
      <c r="C7" s="8"/>
      <c r="D7" s="8"/>
      <c r="E7" s="8"/>
      <c r="F7" s="8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</row>
    <row r="8" spans="1:26" ht="19.5" customHeight="1" x14ac:dyDescent="0.3">
      <c r="A8" s="50"/>
      <c r="B8" s="8"/>
      <c r="C8" s="8"/>
      <c r="D8" s="8"/>
      <c r="E8" s="8"/>
      <c r="F8" s="8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 spans="1:26" ht="19.5" customHeight="1" x14ac:dyDescent="0.3">
      <c r="A9" s="42" t="s">
        <v>526</v>
      </c>
      <c r="B9" s="8"/>
      <c r="C9" s="8"/>
      <c r="D9" s="8"/>
      <c r="E9" s="8"/>
      <c r="F9" s="8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ht="19.5" customHeight="1" x14ac:dyDescent="0.3">
      <c r="A10" s="50" t="s">
        <v>527</v>
      </c>
      <c r="B10" s="8"/>
      <c r="C10" s="8"/>
      <c r="D10" s="8"/>
      <c r="E10" s="8"/>
      <c r="F10" s="8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spans="1:26" ht="19.5" customHeight="1" x14ac:dyDescent="0.3">
      <c r="A11" s="50" t="s">
        <v>528</v>
      </c>
      <c r="B11" s="8"/>
      <c r="C11" s="8"/>
      <c r="D11" s="8"/>
      <c r="E11" s="8"/>
      <c r="F11" s="8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spans="1:26" ht="19.5" customHeight="1" x14ac:dyDescent="0.3">
      <c r="A12" s="50" t="s">
        <v>529</v>
      </c>
      <c r="B12" s="8"/>
      <c r="C12" s="8"/>
      <c r="D12" s="8"/>
      <c r="E12" s="8"/>
      <c r="F12" s="8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1:26" ht="19.5" customHeight="1" x14ac:dyDescent="0.3">
      <c r="A13" s="50" t="s">
        <v>530</v>
      </c>
      <c r="B13" s="8"/>
      <c r="C13" s="8"/>
      <c r="D13" s="8"/>
      <c r="E13" s="8"/>
      <c r="F13" s="8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ht="19.5" customHeight="1" x14ac:dyDescent="0.3">
      <c r="A14" s="50" t="s">
        <v>531</v>
      </c>
      <c r="B14" s="8"/>
      <c r="C14" s="8"/>
      <c r="D14" s="8"/>
      <c r="E14" s="8"/>
      <c r="F14" s="8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 spans="1:26" ht="19.5" customHeight="1" x14ac:dyDescent="0.3">
      <c r="A15" s="50" t="s">
        <v>528</v>
      </c>
      <c r="B15" s="8"/>
      <c r="C15" s="8"/>
      <c r="D15" s="8"/>
      <c r="E15" s="8"/>
      <c r="F15" s="8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 spans="1:26" ht="19.5" customHeight="1" x14ac:dyDescent="0.3">
      <c r="A16" s="50" t="s">
        <v>529</v>
      </c>
      <c r="B16" s="8"/>
      <c r="C16" s="8"/>
      <c r="D16" s="8"/>
      <c r="E16" s="8"/>
      <c r="F16" s="8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spans="1:26" ht="19.5" customHeight="1" x14ac:dyDescent="0.3">
      <c r="A17" s="50" t="s">
        <v>530</v>
      </c>
      <c r="B17" s="8"/>
      <c r="C17" s="8"/>
      <c r="D17" s="8"/>
      <c r="E17" s="8"/>
      <c r="F17" s="8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ht="19.5" customHeight="1" x14ac:dyDescent="0.3">
      <c r="A18" s="50" t="s">
        <v>532</v>
      </c>
      <c r="B18" s="74"/>
      <c r="C18" s="8"/>
      <c r="D18" s="8"/>
      <c r="E18" s="8"/>
      <c r="F18" s="8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ht="19.5" customHeight="1" x14ac:dyDescent="0.3">
      <c r="A19" s="50" t="s">
        <v>533</v>
      </c>
      <c r="B19" s="8"/>
      <c r="C19" s="8"/>
      <c r="D19" s="8"/>
      <c r="E19" s="8"/>
      <c r="F19" s="8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ht="19.5" customHeight="1" x14ac:dyDescent="0.3">
      <c r="A20" s="50" t="s">
        <v>534</v>
      </c>
      <c r="B20" s="75"/>
      <c r="C20" s="75"/>
      <c r="D20" s="75"/>
      <c r="E20" s="75"/>
      <c r="F20" s="75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ht="19.5" customHeight="1" x14ac:dyDescent="0.3">
      <c r="A21" s="50" t="s">
        <v>535</v>
      </c>
      <c r="B21" s="75"/>
      <c r="C21" s="75"/>
      <c r="D21" s="75"/>
      <c r="E21" s="75"/>
      <c r="F21" s="75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ht="19.5" customHeight="1" x14ac:dyDescent="0.3">
      <c r="A22" s="50" t="s">
        <v>536</v>
      </c>
      <c r="B22" s="75"/>
      <c r="C22" s="75"/>
      <c r="D22" s="75"/>
      <c r="E22" s="75"/>
      <c r="F22" s="75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ht="19.5" customHeight="1" x14ac:dyDescent="0.3">
      <c r="A23" s="50" t="s">
        <v>537</v>
      </c>
      <c r="B23" s="75"/>
      <c r="C23" s="75"/>
      <c r="D23" s="75"/>
      <c r="E23" s="75"/>
      <c r="F23" s="75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ht="19.5" customHeight="1" x14ac:dyDescent="0.3">
      <c r="A24" s="50" t="s">
        <v>538</v>
      </c>
      <c r="B24" s="76"/>
      <c r="C24" s="8"/>
      <c r="D24" s="8"/>
      <c r="E24" s="8"/>
      <c r="F24" s="8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 ht="19.5" customHeight="1" x14ac:dyDescent="0.3">
      <c r="A25" s="50" t="s">
        <v>539</v>
      </c>
      <c r="B25" s="76"/>
      <c r="C25" s="8"/>
      <c r="D25" s="8"/>
      <c r="E25" s="8"/>
      <c r="F25" s="8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 ht="19.5" customHeight="1" x14ac:dyDescent="0.3">
      <c r="A26" s="50"/>
      <c r="B26" s="8"/>
      <c r="C26" s="8"/>
      <c r="D26" s="8"/>
      <c r="E26" s="8"/>
      <c r="F26" s="8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6" ht="19.5" customHeight="1" x14ac:dyDescent="0.3">
      <c r="A27" s="42" t="s">
        <v>540</v>
      </c>
      <c r="B27" s="8"/>
      <c r="C27" s="8"/>
      <c r="D27" s="8"/>
      <c r="E27" s="8"/>
      <c r="F27" s="8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6" ht="19.5" customHeight="1" x14ac:dyDescent="0.3">
      <c r="A28" s="50" t="s">
        <v>541</v>
      </c>
      <c r="B28" s="8"/>
      <c r="C28" s="8"/>
      <c r="D28" s="8"/>
      <c r="E28" s="8"/>
      <c r="F28" s="8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spans="1:26" ht="19.5" customHeight="1" x14ac:dyDescent="0.3">
      <c r="A29" s="50"/>
      <c r="B29" s="8"/>
      <c r="C29" s="8"/>
      <c r="D29" s="8"/>
      <c r="E29" s="8"/>
      <c r="F29" s="8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ht="19.5" customHeight="1" x14ac:dyDescent="0.3">
      <c r="A30" s="42" t="s">
        <v>542</v>
      </c>
      <c r="B30" s="8"/>
      <c r="C30" s="8"/>
      <c r="D30" s="8"/>
      <c r="E30" s="8"/>
      <c r="F30" s="8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spans="1:26" ht="19.5" customHeight="1" x14ac:dyDescent="0.3">
      <c r="A31" s="50" t="s">
        <v>527</v>
      </c>
      <c r="B31" s="8"/>
      <c r="C31" s="8"/>
      <c r="D31" s="8"/>
      <c r="E31" s="8"/>
      <c r="F31" s="8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spans="1:26" ht="19.5" customHeight="1" x14ac:dyDescent="0.3">
      <c r="A32" s="50" t="s">
        <v>531</v>
      </c>
      <c r="B32" s="8"/>
      <c r="C32" s="8"/>
      <c r="D32" s="8"/>
      <c r="E32" s="8"/>
      <c r="F32" s="8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spans="1:26" ht="19.5" customHeight="1" x14ac:dyDescent="0.3">
      <c r="A33" s="50" t="s">
        <v>543</v>
      </c>
      <c r="B33" s="8"/>
      <c r="C33" s="8"/>
      <c r="D33" s="8"/>
      <c r="E33" s="8"/>
      <c r="F33" s="8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spans="1:26" ht="19.5" customHeight="1" x14ac:dyDescent="0.3">
      <c r="A34" s="50"/>
      <c r="B34" s="8"/>
      <c r="C34" s="8"/>
      <c r="D34" s="8"/>
      <c r="E34" s="8"/>
      <c r="F34" s="8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spans="1:26" ht="19.5" customHeight="1" x14ac:dyDescent="0.3">
      <c r="A35" s="42" t="s">
        <v>544</v>
      </c>
      <c r="B35" s="8"/>
      <c r="C35" s="8"/>
      <c r="D35" s="8"/>
      <c r="E35" s="8"/>
      <c r="F35" s="8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spans="1:26" ht="19.5" customHeight="1" x14ac:dyDescent="0.3">
      <c r="A36" s="50" t="s">
        <v>545</v>
      </c>
      <c r="B36" s="8"/>
      <c r="C36" s="8"/>
      <c r="D36" s="8"/>
      <c r="E36" s="8"/>
      <c r="F36" s="8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spans="1:26" ht="19.5" customHeight="1" x14ac:dyDescent="0.3">
      <c r="A37" s="50" t="s">
        <v>546</v>
      </c>
      <c r="B37" s="8"/>
      <c r="C37" s="8"/>
      <c r="D37" s="8"/>
      <c r="E37" s="8"/>
      <c r="F37" s="8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spans="1:26" ht="19.5" customHeight="1" x14ac:dyDescent="0.3">
      <c r="A38" s="50" t="s">
        <v>547</v>
      </c>
      <c r="B38" s="76"/>
      <c r="C38" s="8"/>
      <c r="D38" s="8"/>
      <c r="E38" s="8"/>
      <c r="F38" s="8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spans="1:26" ht="19.5" customHeight="1" x14ac:dyDescent="0.3">
      <c r="A39" s="50"/>
      <c r="B39" s="8"/>
      <c r="C39" s="8"/>
      <c r="D39" s="8"/>
      <c r="E39" s="8"/>
      <c r="F39" s="8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spans="1:26" ht="19.5" customHeight="1" x14ac:dyDescent="0.3">
      <c r="A40" s="42" t="s">
        <v>548</v>
      </c>
      <c r="B40" s="8"/>
      <c r="C40" s="8"/>
      <c r="D40" s="8"/>
      <c r="E40" s="8"/>
      <c r="F40" s="8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spans="1:26" ht="19.5" customHeight="1" x14ac:dyDescent="0.3">
      <c r="A41" s="50"/>
      <c r="B41" s="8"/>
      <c r="C41" s="8"/>
      <c r="D41" s="8"/>
      <c r="E41" s="8"/>
      <c r="F41" s="8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spans="1:26" ht="19.5" customHeight="1" x14ac:dyDescent="0.3">
      <c r="A42" s="42" t="s">
        <v>549</v>
      </c>
      <c r="B42" s="8"/>
      <c r="C42" s="8"/>
      <c r="D42" s="8"/>
      <c r="E42" s="8"/>
      <c r="F42" s="8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spans="1:26" ht="19.5" customHeight="1" x14ac:dyDescent="0.3">
      <c r="A43" s="50" t="s">
        <v>550</v>
      </c>
      <c r="B43" s="8"/>
      <c r="C43" s="8"/>
      <c r="D43" s="8"/>
      <c r="E43" s="8"/>
      <c r="F43" s="8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spans="1:26" ht="19.5" customHeight="1" x14ac:dyDescent="0.3">
      <c r="A44" s="50" t="s">
        <v>551</v>
      </c>
      <c r="B44" s="8"/>
      <c r="C44" s="8"/>
      <c r="D44" s="8"/>
      <c r="E44" s="8"/>
      <c r="F44" s="8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spans="1:26" ht="19.5" customHeight="1" x14ac:dyDescent="0.3">
      <c r="A45" s="50" t="s">
        <v>552</v>
      </c>
      <c r="B45" s="8"/>
      <c r="C45" s="8"/>
      <c r="D45" s="8"/>
      <c r="E45" s="8"/>
      <c r="F45" s="8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spans="1:26" ht="19.5" customHeight="1" x14ac:dyDescent="0.3">
      <c r="A46" s="50"/>
      <c r="B46" s="8"/>
      <c r="C46" s="8"/>
      <c r="D46" s="8"/>
      <c r="E46" s="8"/>
      <c r="F46" s="8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spans="1:26" ht="19.5" customHeight="1" x14ac:dyDescent="0.3">
      <c r="A47" s="42" t="s">
        <v>553</v>
      </c>
      <c r="B47" s="8"/>
      <c r="C47" s="8"/>
      <c r="D47" s="8"/>
      <c r="E47" s="8"/>
      <c r="F47" s="8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spans="1:26" ht="19.5" customHeight="1" x14ac:dyDescent="0.3">
      <c r="A48" s="50" t="s">
        <v>551</v>
      </c>
      <c r="B48" s="75"/>
      <c r="C48" s="75"/>
      <c r="D48" s="75"/>
      <c r="E48" s="75"/>
      <c r="F48" s="75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spans="1:26" ht="19.5" customHeight="1" x14ac:dyDescent="0.3">
      <c r="A49" s="50" t="s">
        <v>552</v>
      </c>
      <c r="B49" s="75"/>
      <c r="C49" s="75"/>
      <c r="D49" s="75"/>
      <c r="E49" s="75"/>
      <c r="F49" s="75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spans="1:26" ht="19.5" customHeight="1" x14ac:dyDescent="0.3">
      <c r="A50" s="50"/>
      <c r="B50" s="8"/>
      <c r="C50" s="8"/>
      <c r="D50" s="8"/>
      <c r="E50" s="8"/>
      <c r="F50" s="8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spans="1:26" ht="19.5" customHeight="1" x14ac:dyDescent="0.3">
      <c r="A51" s="42" t="s">
        <v>554</v>
      </c>
      <c r="B51" s="8"/>
      <c r="C51" s="8"/>
      <c r="D51" s="8"/>
      <c r="E51" s="8"/>
      <c r="F51" s="8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spans="1:26" ht="19.5" customHeight="1" x14ac:dyDescent="0.3">
      <c r="A52" s="50" t="s">
        <v>551</v>
      </c>
      <c r="B52" s="8"/>
      <c r="C52" s="8"/>
      <c r="D52" s="8"/>
      <c r="E52" s="8"/>
      <c r="F52" s="8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ht="19.5" customHeight="1" x14ac:dyDescent="0.3">
      <c r="A53" s="50" t="s">
        <v>552</v>
      </c>
      <c r="B53" s="8"/>
      <c r="C53" s="8"/>
      <c r="D53" s="8"/>
      <c r="E53" s="8"/>
      <c r="F53" s="8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spans="1:26" ht="19.5" customHeight="1" x14ac:dyDescent="0.3">
      <c r="A54" s="50" t="s">
        <v>555</v>
      </c>
      <c r="B54" s="8"/>
      <c r="C54" s="8"/>
      <c r="D54" s="8"/>
      <c r="E54" s="8"/>
      <c r="F54" s="8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spans="1:26" ht="19.5" customHeight="1" x14ac:dyDescent="0.3">
      <c r="A55" s="50"/>
      <c r="B55" s="8"/>
      <c r="C55" s="8"/>
      <c r="D55" s="8"/>
      <c r="E55" s="8"/>
      <c r="F55" s="8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spans="1:26" ht="44.25" customHeight="1" x14ac:dyDescent="0.3">
      <c r="A56" s="42" t="s">
        <v>556</v>
      </c>
      <c r="B56" s="8"/>
      <c r="C56" s="8"/>
      <c r="D56" s="8"/>
      <c r="E56" s="8"/>
      <c r="F56" s="8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spans="1:26" ht="19.5" customHeight="1" x14ac:dyDescent="0.3">
      <c r="A57" s="50" t="s">
        <v>551</v>
      </c>
      <c r="B57" s="8"/>
      <c r="C57" s="8"/>
      <c r="D57" s="8"/>
      <c r="E57" s="8"/>
      <c r="F57" s="8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spans="1:26" ht="19.5" customHeight="1" x14ac:dyDescent="0.3">
      <c r="A58" s="50" t="s">
        <v>552</v>
      </c>
      <c r="B58" s="8"/>
      <c r="C58" s="8"/>
      <c r="D58" s="8"/>
      <c r="E58" s="8"/>
      <c r="F58" s="8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spans="1:26" ht="19.5" customHeight="1" x14ac:dyDescent="0.3">
      <c r="A59" s="50"/>
      <c r="B59" s="8"/>
      <c r="C59" s="8"/>
      <c r="D59" s="8"/>
      <c r="E59" s="8"/>
      <c r="F59" s="8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spans="1:26" ht="19.5" customHeight="1" x14ac:dyDescent="0.3">
      <c r="A60" s="42" t="s">
        <v>557</v>
      </c>
      <c r="B60" s="8"/>
      <c r="C60" s="8"/>
      <c r="D60" s="8"/>
      <c r="E60" s="8"/>
      <c r="F60" s="8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spans="1:26" ht="19.5" customHeight="1" x14ac:dyDescent="0.3">
      <c r="A61" s="50" t="s">
        <v>558</v>
      </c>
      <c r="B61" s="8"/>
      <c r="C61" s="8"/>
      <c r="D61" s="8"/>
      <c r="E61" s="8"/>
      <c r="F61" s="8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spans="1:26" ht="19.5" customHeight="1" x14ac:dyDescent="0.3">
      <c r="A62" s="50" t="s">
        <v>559</v>
      </c>
      <c r="B62" s="76"/>
      <c r="C62" s="8"/>
      <c r="D62" s="8"/>
      <c r="E62" s="8"/>
      <c r="F62" s="8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spans="1:26" ht="19.5" customHeight="1" x14ac:dyDescent="0.3">
      <c r="A63" s="50"/>
      <c r="B63" s="8"/>
      <c r="C63" s="8"/>
      <c r="D63" s="8"/>
      <c r="E63" s="8"/>
      <c r="F63" s="8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spans="1:26" ht="19.5" customHeight="1" x14ac:dyDescent="0.3">
      <c r="A64" s="42" t="s">
        <v>560</v>
      </c>
      <c r="B64" s="8"/>
      <c r="C64" s="8"/>
      <c r="D64" s="8"/>
      <c r="E64" s="8"/>
      <c r="F64" s="8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spans="1:26" ht="19.5" customHeight="1" x14ac:dyDescent="0.3">
      <c r="A65" s="50" t="s">
        <v>561</v>
      </c>
      <c r="B65" s="8"/>
      <c r="C65" s="8"/>
      <c r="D65" s="8"/>
      <c r="E65" s="8"/>
      <c r="F65" s="8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ht="19.5" customHeight="1" x14ac:dyDescent="0.3">
      <c r="A66" s="50" t="s">
        <v>562</v>
      </c>
      <c r="B66" s="8"/>
      <c r="C66" s="8"/>
      <c r="D66" s="8"/>
      <c r="E66" s="8"/>
      <c r="F66" s="8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spans="1:26" ht="19.5" customHeight="1" x14ac:dyDescent="0.3">
      <c r="A67" s="77"/>
      <c r="B67" s="17"/>
      <c r="C67" s="17"/>
      <c r="D67" s="17"/>
      <c r="E67" s="17"/>
      <c r="F67" s="17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spans="1:26" ht="19.5" customHeight="1" x14ac:dyDescent="0.3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spans="1:26" ht="19.5" customHeight="1" x14ac:dyDescent="0.3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ht="19.5" customHeight="1" x14ac:dyDescent="0.3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spans="1:26" ht="19.5" customHeight="1" x14ac:dyDescent="0.3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spans="1:26" ht="19.5" customHeight="1" x14ac:dyDescent="0.3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spans="1:26" ht="19.5" customHeight="1" x14ac:dyDescent="0.3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spans="1:26" ht="19.5" customHeight="1" x14ac:dyDescent="0.3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ht="19.5" customHeight="1" x14ac:dyDescent="0.3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spans="1:26" ht="19.5" customHeight="1" x14ac:dyDescent="0.3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spans="1:26" ht="19.5" customHeight="1" x14ac:dyDescent="0.3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spans="1:26" ht="19.5" customHeight="1" x14ac:dyDescent="0.3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spans="1:26" ht="19.5" customHeight="1" x14ac:dyDescent="0.3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spans="1:26" ht="19.5" customHeight="1" x14ac:dyDescent="0.3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spans="1:26" ht="19.5" customHeight="1" x14ac:dyDescent="0.3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spans="1:26" ht="19.5" customHeight="1" x14ac:dyDescent="0.3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spans="1:26" ht="19.5" customHeight="1" x14ac:dyDescent="0.3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spans="1:26" ht="19.5" customHeight="1" x14ac:dyDescent="0.3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spans="1:26" ht="19.5" customHeight="1" x14ac:dyDescent="0.3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spans="1:26" ht="19.5" customHeight="1" x14ac:dyDescent="0.3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ht="19.5" customHeight="1" x14ac:dyDescent="0.3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spans="1:26" ht="19.5" customHeight="1" x14ac:dyDescent="0.3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spans="1:26" ht="19.5" customHeight="1" x14ac:dyDescent="0.3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spans="1:26" ht="19.5" customHeight="1" x14ac:dyDescent="0.3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ht="19.5" customHeight="1" x14ac:dyDescent="0.3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spans="1:26" ht="19.5" customHeight="1" x14ac:dyDescent="0.3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spans="1:26" ht="19.5" customHeight="1" x14ac:dyDescent="0.3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spans="1:26" ht="19.5" customHeight="1" x14ac:dyDescent="0.3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spans="1:26" ht="19.5" customHeight="1" x14ac:dyDescent="0.3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spans="1:26" ht="19.5" customHeight="1" x14ac:dyDescent="0.3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spans="1:26" ht="19.5" customHeight="1" x14ac:dyDescent="0.3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ht="19.5" customHeight="1" x14ac:dyDescent="0.3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spans="1:26" ht="19.5" customHeight="1" x14ac:dyDescent="0.3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spans="1:26" ht="19.5" customHeight="1" x14ac:dyDescent="0.3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spans="1:26" ht="19.5" customHeight="1" x14ac:dyDescent="0.3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spans="1:26" ht="19.5" customHeight="1" x14ac:dyDescent="0.3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spans="1:26" ht="19.5" customHeight="1" x14ac:dyDescent="0.3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spans="1:26" ht="19.5" customHeight="1" x14ac:dyDescent="0.3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spans="1:26" ht="19.5" customHeight="1" x14ac:dyDescent="0.3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spans="1:26" ht="19.5" customHeight="1" x14ac:dyDescent="0.3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ht="19.5" customHeight="1" x14ac:dyDescent="0.3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spans="1:26" ht="19.5" customHeight="1" x14ac:dyDescent="0.3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spans="1:26" ht="19.5" customHeight="1" x14ac:dyDescent="0.3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spans="1:26" ht="19.5" customHeight="1" x14ac:dyDescent="0.3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spans="1:26" ht="19.5" customHeight="1" x14ac:dyDescent="0.3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spans="1:26" ht="19.5" customHeight="1" x14ac:dyDescent="0.3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spans="1:26" ht="19.5" customHeight="1" x14ac:dyDescent="0.3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spans="1:26" ht="19.5" customHeight="1" x14ac:dyDescent="0.3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spans="1:26" ht="19.5" customHeight="1" x14ac:dyDescent="0.3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spans="1:26" ht="19.5" customHeight="1" x14ac:dyDescent="0.3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spans="1:26" ht="19.5" customHeight="1" x14ac:dyDescent="0.3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spans="1:26" ht="19.5" customHeight="1" x14ac:dyDescent="0.3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spans="1:26" ht="19.5" customHeight="1" x14ac:dyDescent="0.3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spans="1:26" ht="19.5" customHeight="1" x14ac:dyDescent="0.3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spans="1:26" ht="19.5" customHeight="1" x14ac:dyDescent="0.3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spans="1:26" ht="19.5" customHeight="1" x14ac:dyDescent="0.3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spans="1:26" ht="19.5" customHeight="1" x14ac:dyDescent="0.3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spans="1:26" ht="19.5" customHeight="1" x14ac:dyDescent="0.3">
      <c r="A124" s="7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spans="1:26" ht="19.5" customHeight="1" x14ac:dyDescent="0.3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spans="1:26" ht="19.5" customHeight="1" x14ac:dyDescent="0.3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spans="1:26" ht="19.5" customHeight="1" x14ac:dyDescent="0.3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spans="1:26" ht="19.5" customHeight="1" x14ac:dyDescent="0.3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spans="1:26" ht="19.5" customHeight="1" x14ac:dyDescent="0.3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ht="19.5" customHeight="1" x14ac:dyDescent="0.3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spans="1:26" ht="19.5" customHeight="1" x14ac:dyDescent="0.3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spans="1:26" ht="19.5" customHeight="1" x14ac:dyDescent="0.3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spans="1:26" ht="19.5" customHeight="1" x14ac:dyDescent="0.3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spans="1:26" ht="19.5" customHeight="1" x14ac:dyDescent="0.3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spans="1:26" ht="19.5" customHeight="1" x14ac:dyDescent="0.3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spans="1:26" ht="19.5" customHeight="1" x14ac:dyDescent="0.3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spans="1:26" ht="19.5" customHeight="1" x14ac:dyDescent="0.3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spans="1:26" ht="19.5" customHeight="1" x14ac:dyDescent="0.3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spans="1:26" ht="19.5" customHeight="1" x14ac:dyDescent="0.3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spans="1:26" ht="19.5" customHeight="1" x14ac:dyDescent="0.3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spans="1:26" ht="19.5" customHeight="1" x14ac:dyDescent="0.3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spans="1:26" ht="19.5" customHeight="1" x14ac:dyDescent="0.3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ht="19.5" customHeight="1" x14ac:dyDescent="0.3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spans="1:26" ht="19.5" customHeight="1" x14ac:dyDescent="0.3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spans="1:26" ht="19.5" customHeight="1" x14ac:dyDescent="0.3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spans="1:26" ht="19.5" customHeight="1" x14ac:dyDescent="0.3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spans="1:26" ht="19.5" customHeight="1" x14ac:dyDescent="0.3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spans="1:26" ht="19.5" customHeight="1" x14ac:dyDescent="0.3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spans="1:26" ht="19.5" customHeight="1" x14ac:dyDescent="0.3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spans="1:26" ht="19.5" customHeight="1" x14ac:dyDescent="0.3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spans="1:26" ht="19.5" customHeight="1" x14ac:dyDescent="0.3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ht="19.5" customHeight="1" x14ac:dyDescent="0.3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spans="1:26" ht="19.5" customHeight="1" x14ac:dyDescent="0.3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spans="1:26" ht="19.5" customHeight="1" x14ac:dyDescent="0.3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spans="1:26" ht="19.5" customHeight="1" x14ac:dyDescent="0.3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spans="1:26" ht="19.5" customHeight="1" x14ac:dyDescent="0.3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spans="1:26" ht="19.5" customHeight="1" x14ac:dyDescent="0.3">
      <c r="A157" s="73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spans="1:26" ht="19.5" customHeight="1" x14ac:dyDescent="0.3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spans="1:26" ht="19.5" customHeight="1" x14ac:dyDescent="0.3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spans="1:26" ht="19.5" customHeight="1" x14ac:dyDescent="0.3">
      <c r="A160" s="73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spans="1:26" ht="19.5" customHeight="1" x14ac:dyDescent="0.3">
      <c r="A161" s="73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spans="1:26" ht="19.5" customHeight="1" x14ac:dyDescent="0.3">
      <c r="A162" s="73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spans="1:26" ht="19.5" customHeight="1" x14ac:dyDescent="0.3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ht="19.5" customHeight="1" x14ac:dyDescent="0.3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spans="1:26" ht="19.5" customHeight="1" x14ac:dyDescent="0.3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spans="1:26" ht="19.5" customHeight="1" x14ac:dyDescent="0.3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spans="1:26" ht="19.5" customHeight="1" x14ac:dyDescent="0.3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ht="19.5" customHeight="1" x14ac:dyDescent="0.3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spans="1:26" ht="19.5" customHeight="1" x14ac:dyDescent="0.3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spans="1:26" ht="19.5" customHeight="1" x14ac:dyDescent="0.3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spans="1:26" ht="19.5" customHeight="1" x14ac:dyDescent="0.3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spans="1:26" ht="19.5" customHeight="1" x14ac:dyDescent="0.3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spans="1:26" ht="19.5" customHeight="1" x14ac:dyDescent="0.3">
      <c r="A173" s="73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spans="1:26" ht="19.5" customHeight="1" x14ac:dyDescent="0.3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ht="19.5" customHeight="1" x14ac:dyDescent="0.3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spans="1:26" ht="19.5" customHeight="1" x14ac:dyDescent="0.3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spans="1:26" ht="19.5" customHeight="1" x14ac:dyDescent="0.3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spans="1:26" ht="19.5" customHeight="1" x14ac:dyDescent="0.3">
      <c r="A178" s="73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spans="1:26" ht="19.5" customHeight="1" x14ac:dyDescent="0.3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spans="1:26" ht="19.5" customHeight="1" x14ac:dyDescent="0.3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spans="1:26" ht="19.5" customHeight="1" x14ac:dyDescent="0.3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spans="1:26" ht="19.5" customHeight="1" x14ac:dyDescent="0.3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spans="1:26" ht="19.5" customHeight="1" x14ac:dyDescent="0.3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ht="19.5" customHeight="1" x14ac:dyDescent="0.3">
      <c r="A184" s="73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spans="1:26" ht="19.5" customHeight="1" x14ac:dyDescent="0.3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spans="1:26" ht="19.5" customHeight="1" x14ac:dyDescent="0.3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spans="1:26" ht="19.5" customHeight="1" x14ac:dyDescent="0.3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spans="1:26" ht="19.5" customHeight="1" x14ac:dyDescent="0.3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spans="1:26" ht="19.5" customHeight="1" x14ac:dyDescent="0.3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spans="1:26" ht="19.5" customHeight="1" x14ac:dyDescent="0.3">
      <c r="A190" s="73"/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spans="1:26" ht="19.5" customHeight="1" x14ac:dyDescent="0.3">
      <c r="A191" s="73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spans="1:26" ht="19.5" customHeight="1" x14ac:dyDescent="0.3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spans="1:26" ht="19.5" customHeight="1" x14ac:dyDescent="0.3">
      <c r="A193" s="73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spans="1:26" ht="19.5" customHeight="1" x14ac:dyDescent="0.3">
      <c r="A194" s="73"/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spans="1:26" ht="19.5" customHeight="1" x14ac:dyDescent="0.3">
      <c r="A195" s="73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spans="1:26" ht="19.5" customHeight="1" x14ac:dyDescent="0.3">
      <c r="A196" s="73"/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spans="1:26" ht="19.5" customHeight="1" x14ac:dyDescent="0.3">
      <c r="A197" s="73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spans="1:26" ht="19.5" customHeight="1" x14ac:dyDescent="0.3">
      <c r="A198" s="73"/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spans="1:26" ht="19.5" customHeight="1" x14ac:dyDescent="0.3">
      <c r="A199" s="73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spans="1:26" ht="19.5" customHeight="1" x14ac:dyDescent="0.3">
      <c r="A200" s="73"/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spans="1:26" ht="19.5" customHeight="1" x14ac:dyDescent="0.3">
      <c r="A201" s="73"/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spans="1:26" ht="19.5" customHeight="1" x14ac:dyDescent="0.3">
      <c r="A202" s="73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spans="1:26" ht="19.5" customHeight="1" x14ac:dyDescent="0.3">
      <c r="A203" s="73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spans="1:26" ht="19.5" customHeight="1" x14ac:dyDescent="0.3">
      <c r="A204" s="73"/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spans="1:26" ht="19.5" customHeight="1" x14ac:dyDescent="0.3">
      <c r="A205" s="73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spans="1:26" ht="19.5" customHeight="1" x14ac:dyDescent="0.3">
      <c r="A206" s="73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ht="19.5" customHeight="1" x14ac:dyDescent="0.3">
      <c r="A207" s="73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spans="1:26" ht="19.5" customHeight="1" x14ac:dyDescent="0.3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spans="1:26" ht="19.5" customHeight="1" x14ac:dyDescent="0.3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spans="1:26" ht="19.5" customHeight="1" x14ac:dyDescent="0.3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spans="1:26" ht="19.5" customHeight="1" x14ac:dyDescent="0.3">
      <c r="A211" s="73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spans="1:26" ht="19.5" customHeight="1" x14ac:dyDescent="0.3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spans="1:26" ht="19.5" customHeight="1" x14ac:dyDescent="0.3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spans="1:26" ht="19.5" customHeight="1" x14ac:dyDescent="0.3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spans="1:26" ht="19.5" customHeight="1" x14ac:dyDescent="0.3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spans="1:26" ht="19.5" customHeight="1" x14ac:dyDescent="0.3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spans="1:26" ht="19.5" customHeight="1" x14ac:dyDescent="0.3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spans="1:26" ht="19.5" customHeight="1" x14ac:dyDescent="0.3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spans="1:26" ht="19.5" customHeight="1" x14ac:dyDescent="0.3">
      <c r="A219" s="73"/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ht="19.5" customHeight="1" x14ac:dyDescent="0.3">
      <c r="A220" s="73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spans="1:26" ht="19.5" customHeight="1" x14ac:dyDescent="0.3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spans="1:26" ht="19.5" customHeight="1" x14ac:dyDescent="0.3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spans="1:26" ht="19.5" customHeight="1" x14ac:dyDescent="0.3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ht="19.5" customHeight="1" x14ac:dyDescent="0.3">
      <c r="A224" s="73"/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</row>
    <row r="225" spans="1:26" ht="19.5" customHeight="1" x14ac:dyDescent="0.3">
      <c r="A225" s="73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</row>
    <row r="226" spans="1:26" ht="19.5" customHeight="1" x14ac:dyDescent="0.3">
      <c r="A226" s="73"/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</row>
    <row r="227" spans="1:26" ht="19.5" customHeight="1" x14ac:dyDescent="0.3">
      <c r="A227" s="73"/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</row>
    <row r="228" spans="1:26" ht="19.5" customHeight="1" x14ac:dyDescent="0.3">
      <c r="A228" s="73"/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ht="19.5" customHeight="1" x14ac:dyDescent="0.3">
      <c r="A229" s="73"/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</row>
    <row r="230" spans="1:26" ht="19.5" customHeight="1" x14ac:dyDescent="0.3">
      <c r="A230" s="73"/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</row>
    <row r="231" spans="1:26" ht="19.5" customHeight="1" x14ac:dyDescent="0.3">
      <c r="A231" s="73"/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</row>
    <row r="232" spans="1:26" ht="19.5" customHeight="1" x14ac:dyDescent="0.3">
      <c r="A232" s="73"/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</row>
    <row r="233" spans="1:26" ht="19.5" customHeight="1" x14ac:dyDescent="0.3">
      <c r="A233" s="73"/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</row>
    <row r="234" spans="1:26" ht="19.5" customHeight="1" x14ac:dyDescent="0.3">
      <c r="A234" s="73"/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</row>
    <row r="235" spans="1:26" ht="19.5" customHeight="1" x14ac:dyDescent="0.3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</row>
    <row r="236" spans="1:26" ht="19.5" customHeight="1" x14ac:dyDescent="0.3">
      <c r="A236" s="73"/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</row>
    <row r="237" spans="1:26" ht="19.5" customHeight="1" x14ac:dyDescent="0.3">
      <c r="A237" s="73"/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</row>
    <row r="238" spans="1:26" ht="19.5" customHeight="1" x14ac:dyDescent="0.3">
      <c r="A238" s="73"/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</row>
    <row r="239" spans="1:26" ht="19.5" customHeight="1" x14ac:dyDescent="0.3">
      <c r="A239" s="73"/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</row>
    <row r="240" spans="1:26" ht="19.5" customHeight="1" x14ac:dyDescent="0.3">
      <c r="A240" s="73"/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</row>
    <row r="241" spans="1:26" ht="19.5" customHeight="1" x14ac:dyDescent="0.3">
      <c r="A241" s="73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</row>
    <row r="242" spans="1:26" ht="19.5" customHeight="1" x14ac:dyDescent="0.3">
      <c r="A242" s="73"/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</row>
    <row r="243" spans="1:26" ht="19.5" customHeight="1" x14ac:dyDescent="0.3">
      <c r="A243" s="73"/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</row>
    <row r="244" spans="1:26" ht="19.5" customHeight="1" x14ac:dyDescent="0.3">
      <c r="A244" s="73"/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</row>
    <row r="245" spans="1:26" ht="19.5" customHeight="1" x14ac:dyDescent="0.3">
      <c r="A245" s="73"/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</row>
    <row r="246" spans="1:26" ht="19.5" customHeight="1" x14ac:dyDescent="0.3">
      <c r="A246" s="73"/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</row>
    <row r="247" spans="1:26" ht="19.5" customHeight="1" x14ac:dyDescent="0.3">
      <c r="A247" s="73"/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</row>
    <row r="248" spans="1:26" ht="19.5" customHeight="1" x14ac:dyDescent="0.3">
      <c r="A248" s="73"/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</row>
    <row r="249" spans="1:26" ht="19.5" customHeight="1" x14ac:dyDescent="0.3">
      <c r="A249" s="73"/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</row>
    <row r="250" spans="1:26" ht="19.5" customHeight="1" x14ac:dyDescent="0.3">
      <c r="A250" s="73"/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</row>
    <row r="251" spans="1:26" ht="19.5" customHeight="1" x14ac:dyDescent="0.3">
      <c r="A251" s="73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</row>
    <row r="252" spans="1:26" ht="19.5" customHeight="1" x14ac:dyDescent="0.3">
      <c r="A252" s="73"/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</row>
    <row r="253" spans="1:26" ht="19.5" customHeight="1" x14ac:dyDescent="0.3">
      <c r="A253" s="73"/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</row>
    <row r="254" spans="1:26" ht="19.5" customHeight="1" x14ac:dyDescent="0.3">
      <c r="A254" s="73"/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</row>
    <row r="255" spans="1:26" ht="19.5" customHeight="1" x14ac:dyDescent="0.3">
      <c r="A255" s="73"/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</row>
    <row r="256" spans="1:26" ht="19.5" customHeight="1" x14ac:dyDescent="0.3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</row>
    <row r="257" spans="1:26" ht="19.5" customHeight="1" x14ac:dyDescent="0.3">
      <c r="A257" s="73"/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</row>
    <row r="258" spans="1:26" ht="19.5" customHeight="1" x14ac:dyDescent="0.3">
      <c r="A258" s="73"/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</row>
    <row r="259" spans="1:26" ht="19.5" customHeight="1" x14ac:dyDescent="0.3">
      <c r="A259" s="73"/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</row>
    <row r="260" spans="1:26" ht="19.5" customHeight="1" x14ac:dyDescent="0.3">
      <c r="A260" s="73"/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</row>
    <row r="261" spans="1:26" ht="19.5" customHeight="1" x14ac:dyDescent="0.3">
      <c r="A261" s="73"/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</row>
    <row r="262" spans="1:26" ht="19.5" customHeight="1" x14ac:dyDescent="0.3">
      <c r="A262" s="73"/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</row>
    <row r="263" spans="1:26" ht="19.5" customHeight="1" x14ac:dyDescent="0.3">
      <c r="A263" s="73"/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</row>
    <row r="264" spans="1:26" ht="19.5" customHeight="1" x14ac:dyDescent="0.3">
      <c r="A264" s="73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</row>
    <row r="265" spans="1:26" ht="19.5" customHeight="1" x14ac:dyDescent="0.3">
      <c r="A265" s="73"/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</row>
    <row r="266" spans="1:26" ht="19.5" customHeight="1" x14ac:dyDescent="0.3">
      <c r="A266" s="73"/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</row>
    <row r="267" spans="1:26" ht="19.5" customHeight="1" x14ac:dyDescent="0.3">
      <c r="A267" s="73"/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</row>
    <row r="268" spans="1:26" ht="19.5" customHeight="1" x14ac:dyDescent="0.3">
      <c r="A268" s="73"/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</row>
    <row r="269" spans="1:26" ht="19.5" customHeight="1" x14ac:dyDescent="0.3">
      <c r="A269" s="73"/>
      <c r="B269" s="73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</row>
    <row r="270" spans="1:26" ht="19.5" customHeight="1" x14ac:dyDescent="0.3">
      <c r="A270" s="73"/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</row>
    <row r="271" spans="1:26" ht="19.5" customHeight="1" x14ac:dyDescent="0.3">
      <c r="A271" s="73"/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</row>
    <row r="272" spans="1:26" ht="19.5" customHeight="1" x14ac:dyDescent="0.3">
      <c r="A272" s="73"/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</row>
    <row r="273" spans="1:26" ht="19.5" customHeight="1" x14ac:dyDescent="0.3">
      <c r="A273" s="73"/>
      <c r="B273" s="73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</row>
    <row r="274" spans="1:26" ht="19.5" customHeight="1" x14ac:dyDescent="0.3">
      <c r="A274" s="73"/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</row>
    <row r="275" spans="1:26" ht="19.5" customHeight="1" x14ac:dyDescent="0.3">
      <c r="A275" s="73"/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</row>
    <row r="276" spans="1:26" ht="19.5" customHeight="1" x14ac:dyDescent="0.3">
      <c r="A276" s="73"/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</row>
    <row r="277" spans="1:26" ht="19.5" customHeight="1" x14ac:dyDescent="0.3">
      <c r="A277" s="73"/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</row>
    <row r="278" spans="1:26" ht="19.5" customHeight="1" x14ac:dyDescent="0.3">
      <c r="A278" s="73"/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</row>
    <row r="279" spans="1:26" ht="19.5" customHeight="1" x14ac:dyDescent="0.3">
      <c r="A279" s="73"/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</row>
    <row r="280" spans="1:26" ht="19.5" customHeight="1" x14ac:dyDescent="0.3">
      <c r="A280" s="73"/>
      <c r="B280" s="73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</row>
    <row r="281" spans="1:26" ht="19.5" customHeight="1" x14ac:dyDescent="0.3">
      <c r="A281" s="73"/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</row>
    <row r="282" spans="1:26" ht="19.5" customHeight="1" x14ac:dyDescent="0.3">
      <c r="A282" s="73"/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</row>
    <row r="283" spans="1:26" ht="19.5" customHeight="1" x14ac:dyDescent="0.3">
      <c r="A283" s="73"/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</row>
    <row r="284" spans="1:26" ht="19.5" customHeight="1" x14ac:dyDescent="0.3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</row>
    <row r="285" spans="1:26" ht="19.5" customHeight="1" x14ac:dyDescent="0.3">
      <c r="A285" s="73"/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</row>
    <row r="286" spans="1:26" ht="19.5" customHeight="1" x14ac:dyDescent="0.3">
      <c r="A286" s="73"/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</row>
    <row r="287" spans="1:26" ht="19.5" customHeight="1" x14ac:dyDescent="0.3">
      <c r="A287" s="73"/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</row>
    <row r="288" spans="1:26" ht="19.5" customHeight="1" x14ac:dyDescent="0.3">
      <c r="A288" s="73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</row>
    <row r="289" spans="1:26" ht="19.5" customHeight="1" x14ac:dyDescent="0.3">
      <c r="A289" s="73"/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</row>
    <row r="290" spans="1:26" ht="19.5" customHeight="1" x14ac:dyDescent="0.3">
      <c r="A290" s="73"/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</row>
    <row r="291" spans="1:26" ht="19.5" customHeight="1" x14ac:dyDescent="0.3">
      <c r="A291" s="73"/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</row>
    <row r="292" spans="1:26" ht="19.5" customHeight="1" x14ac:dyDescent="0.3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</row>
    <row r="293" spans="1:26" ht="19.5" customHeight="1" x14ac:dyDescent="0.3">
      <c r="A293" s="73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</row>
    <row r="294" spans="1:26" ht="19.5" customHeight="1" x14ac:dyDescent="0.3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</row>
    <row r="295" spans="1:26" ht="19.5" customHeight="1" x14ac:dyDescent="0.3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</row>
    <row r="296" spans="1:26" ht="19.5" customHeight="1" x14ac:dyDescent="0.3">
      <c r="A296" s="73"/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</row>
    <row r="297" spans="1:26" ht="19.5" customHeight="1" x14ac:dyDescent="0.3">
      <c r="A297" s="73"/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</row>
    <row r="298" spans="1:26" ht="19.5" customHeight="1" x14ac:dyDescent="0.3">
      <c r="A298" s="73"/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</row>
    <row r="299" spans="1:26" ht="19.5" customHeight="1" x14ac:dyDescent="0.3">
      <c r="A299" s="73"/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</row>
    <row r="300" spans="1:26" ht="19.5" customHeight="1" x14ac:dyDescent="0.3">
      <c r="A300" s="73"/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</row>
    <row r="301" spans="1:26" ht="19.5" customHeight="1" x14ac:dyDescent="0.3">
      <c r="A301" s="73"/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</row>
    <row r="302" spans="1:26" ht="19.5" customHeight="1" x14ac:dyDescent="0.3">
      <c r="A302" s="73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</row>
    <row r="303" spans="1:26" ht="19.5" customHeight="1" x14ac:dyDescent="0.3">
      <c r="A303" s="73"/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</row>
    <row r="304" spans="1:26" ht="19.5" customHeight="1" x14ac:dyDescent="0.3">
      <c r="A304" s="73"/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</row>
    <row r="305" spans="1:26" ht="19.5" customHeight="1" x14ac:dyDescent="0.3">
      <c r="A305" s="73"/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</row>
    <row r="306" spans="1:26" ht="19.5" customHeight="1" x14ac:dyDescent="0.3">
      <c r="A306" s="73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</row>
    <row r="307" spans="1:26" ht="19.5" customHeight="1" x14ac:dyDescent="0.3">
      <c r="A307" s="73"/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</row>
    <row r="308" spans="1:26" ht="19.5" customHeight="1" x14ac:dyDescent="0.3">
      <c r="A308" s="73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</row>
    <row r="309" spans="1:26" ht="19.5" customHeight="1" x14ac:dyDescent="0.3">
      <c r="A309" s="73"/>
      <c r="B309" s="73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</row>
    <row r="310" spans="1:26" ht="19.5" customHeight="1" x14ac:dyDescent="0.3">
      <c r="A310" s="73"/>
      <c r="B310" s="73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</row>
    <row r="311" spans="1:26" ht="19.5" customHeight="1" x14ac:dyDescent="0.3">
      <c r="A311" s="73"/>
      <c r="B311" s="73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</row>
    <row r="312" spans="1:26" ht="19.5" customHeight="1" x14ac:dyDescent="0.3">
      <c r="A312" s="73"/>
      <c r="B312" s="73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</row>
    <row r="313" spans="1:26" ht="19.5" customHeight="1" x14ac:dyDescent="0.3">
      <c r="A313" s="73"/>
      <c r="B313" s="73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</row>
    <row r="314" spans="1:26" ht="19.5" customHeight="1" x14ac:dyDescent="0.3">
      <c r="A314" s="73"/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</row>
    <row r="315" spans="1:26" ht="19.5" customHeight="1" x14ac:dyDescent="0.3">
      <c r="A315" s="73"/>
      <c r="B315" s="73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</row>
    <row r="316" spans="1:26" ht="19.5" customHeight="1" x14ac:dyDescent="0.3">
      <c r="A316" s="73"/>
      <c r="B316" s="73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</row>
    <row r="317" spans="1:26" ht="19.5" customHeight="1" x14ac:dyDescent="0.3">
      <c r="A317" s="73"/>
      <c r="B317" s="73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</row>
    <row r="318" spans="1:26" ht="19.5" customHeight="1" x14ac:dyDescent="0.3">
      <c r="A318" s="73"/>
      <c r="B318" s="73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</row>
    <row r="319" spans="1:26" ht="19.5" customHeight="1" x14ac:dyDescent="0.3">
      <c r="A319" s="73"/>
      <c r="B319" s="73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</row>
    <row r="320" spans="1:26" ht="19.5" customHeight="1" x14ac:dyDescent="0.3">
      <c r="A320" s="73"/>
      <c r="B320" s="7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</row>
    <row r="321" spans="1:26" ht="19.5" customHeight="1" x14ac:dyDescent="0.3">
      <c r="A321" s="73"/>
      <c r="B321" s="73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</row>
    <row r="322" spans="1:26" ht="19.5" customHeight="1" x14ac:dyDescent="0.3">
      <c r="A322" s="73"/>
      <c r="B322" s="73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</row>
    <row r="323" spans="1:26" ht="19.5" customHeight="1" x14ac:dyDescent="0.3">
      <c r="A323" s="73"/>
      <c r="B323" s="73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</row>
    <row r="324" spans="1:26" ht="19.5" customHeight="1" x14ac:dyDescent="0.3">
      <c r="A324" s="73"/>
      <c r="B324" s="73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</row>
    <row r="325" spans="1:26" ht="19.5" customHeight="1" x14ac:dyDescent="0.3">
      <c r="A325" s="73"/>
      <c r="B325" s="73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</row>
    <row r="326" spans="1:26" ht="19.5" customHeight="1" x14ac:dyDescent="0.3">
      <c r="A326" s="73"/>
      <c r="B326" s="73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</row>
    <row r="327" spans="1:26" ht="19.5" customHeight="1" x14ac:dyDescent="0.3">
      <c r="A327" s="73"/>
      <c r="B327" s="73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</row>
    <row r="328" spans="1:26" ht="19.5" customHeight="1" x14ac:dyDescent="0.3">
      <c r="A328" s="73"/>
      <c r="B328" s="73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</row>
    <row r="329" spans="1:26" ht="19.5" customHeight="1" x14ac:dyDescent="0.3">
      <c r="A329" s="73"/>
      <c r="B329" s="73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</row>
    <row r="330" spans="1:26" ht="19.5" customHeight="1" x14ac:dyDescent="0.3">
      <c r="A330" s="73"/>
      <c r="B330" s="73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</row>
    <row r="331" spans="1:26" ht="19.5" customHeight="1" x14ac:dyDescent="0.3">
      <c r="A331" s="73"/>
      <c r="B331" s="73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</row>
    <row r="332" spans="1:26" ht="19.5" customHeight="1" x14ac:dyDescent="0.3">
      <c r="A332" s="73"/>
      <c r="B332" s="73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</row>
    <row r="333" spans="1:26" ht="19.5" customHeight="1" x14ac:dyDescent="0.3">
      <c r="A333" s="73"/>
      <c r="B333" s="73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</row>
    <row r="334" spans="1:26" ht="19.5" customHeight="1" x14ac:dyDescent="0.3">
      <c r="A334" s="73"/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</row>
    <row r="335" spans="1:26" ht="19.5" customHeight="1" x14ac:dyDescent="0.3">
      <c r="A335" s="73"/>
      <c r="B335" s="73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</row>
    <row r="336" spans="1:26" ht="19.5" customHeight="1" x14ac:dyDescent="0.3">
      <c r="A336" s="73"/>
      <c r="B336" s="73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</row>
    <row r="337" spans="1:26" ht="19.5" customHeight="1" x14ac:dyDescent="0.3">
      <c r="A337" s="73"/>
      <c r="B337" s="73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</row>
    <row r="338" spans="1:26" ht="19.5" customHeight="1" x14ac:dyDescent="0.3">
      <c r="A338" s="73"/>
      <c r="B338" s="73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</row>
    <row r="339" spans="1:26" ht="19.5" customHeight="1" x14ac:dyDescent="0.3">
      <c r="A339" s="73"/>
      <c r="B339" s="73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</row>
    <row r="340" spans="1:26" ht="19.5" customHeight="1" x14ac:dyDescent="0.3">
      <c r="A340" s="73"/>
      <c r="B340" s="73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</row>
    <row r="341" spans="1:26" ht="19.5" customHeight="1" x14ac:dyDescent="0.3">
      <c r="A341" s="73"/>
      <c r="B341" s="73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</row>
    <row r="342" spans="1:26" ht="19.5" customHeight="1" x14ac:dyDescent="0.3">
      <c r="A342" s="73"/>
      <c r="B342" s="73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</row>
    <row r="343" spans="1:26" ht="19.5" customHeight="1" x14ac:dyDescent="0.3">
      <c r="A343" s="73"/>
      <c r="B343" s="73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</row>
    <row r="344" spans="1:26" ht="19.5" customHeight="1" x14ac:dyDescent="0.3">
      <c r="A344" s="73"/>
      <c r="B344" s="73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</row>
    <row r="345" spans="1:26" ht="19.5" customHeight="1" x14ac:dyDescent="0.3">
      <c r="A345" s="73"/>
      <c r="B345" s="73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</row>
    <row r="346" spans="1:26" ht="19.5" customHeight="1" x14ac:dyDescent="0.3">
      <c r="A346" s="73"/>
      <c r="B346" s="73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</row>
    <row r="347" spans="1:26" ht="19.5" customHeight="1" x14ac:dyDescent="0.3">
      <c r="A347" s="73"/>
      <c r="B347" s="73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</row>
    <row r="348" spans="1:26" ht="19.5" customHeight="1" x14ac:dyDescent="0.3">
      <c r="A348" s="73"/>
      <c r="B348" s="73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</row>
    <row r="349" spans="1:26" ht="19.5" customHeight="1" x14ac:dyDescent="0.3">
      <c r="A349" s="73"/>
      <c r="B349" s="73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</row>
    <row r="350" spans="1:26" ht="19.5" customHeight="1" x14ac:dyDescent="0.3">
      <c r="A350" s="73"/>
      <c r="B350" s="73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</row>
    <row r="351" spans="1:26" ht="19.5" customHeight="1" x14ac:dyDescent="0.3">
      <c r="A351" s="73"/>
      <c r="B351" s="73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</row>
    <row r="352" spans="1:26" ht="19.5" customHeight="1" x14ac:dyDescent="0.3">
      <c r="A352" s="73"/>
      <c r="B352" s="73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</row>
    <row r="353" spans="1:26" ht="19.5" customHeight="1" x14ac:dyDescent="0.3">
      <c r="A353" s="73"/>
      <c r="B353" s="73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</row>
    <row r="354" spans="1:26" ht="19.5" customHeight="1" x14ac:dyDescent="0.3">
      <c r="A354" s="73"/>
      <c r="B354" s="73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</row>
    <row r="355" spans="1:26" ht="19.5" customHeight="1" x14ac:dyDescent="0.3">
      <c r="A355" s="73"/>
      <c r="B355" s="73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</row>
    <row r="356" spans="1:26" ht="19.5" customHeight="1" x14ac:dyDescent="0.3">
      <c r="A356" s="73"/>
      <c r="B356" s="73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</row>
    <row r="357" spans="1:26" ht="19.5" customHeight="1" x14ac:dyDescent="0.3">
      <c r="A357" s="73"/>
      <c r="B357" s="73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</row>
    <row r="358" spans="1:26" ht="19.5" customHeight="1" x14ac:dyDescent="0.3">
      <c r="A358" s="73"/>
      <c r="B358" s="73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</row>
    <row r="359" spans="1:26" ht="19.5" customHeight="1" x14ac:dyDescent="0.3">
      <c r="A359" s="73"/>
      <c r="B359" s="73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</row>
    <row r="360" spans="1:26" ht="19.5" customHeight="1" x14ac:dyDescent="0.3">
      <c r="A360" s="73"/>
      <c r="B360" s="73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</row>
    <row r="361" spans="1:26" ht="19.5" customHeight="1" x14ac:dyDescent="0.3">
      <c r="A361" s="73"/>
      <c r="B361" s="73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</row>
    <row r="362" spans="1:26" ht="19.5" customHeight="1" x14ac:dyDescent="0.3">
      <c r="A362" s="73"/>
      <c r="B362" s="73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</row>
    <row r="363" spans="1:26" ht="19.5" customHeight="1" x14ac:dyDescent="0.3">
      <c r="A363" s="73"/>
      <c r="B363" s="73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</row>
    <row r="364" spans="1:26" ht="19.5" customHeight="1" x14ac:dyDescent="0.3">
      <c r="A364" s="73"/>
      <c r="B364" s="73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</row>
    <row r="365" spans="1:26" ht="19.5" customHeight="1" x14ac:dyDescent="0.3">
      <c r="A365" s="73"/>
      <c r="B365" s="73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</row>
    <row r="366" spans="1:26" ht="19.5" customHeight="1" x14ac:dyDescent="0.3">
      <c r="A366" s="73"/>
      <c r="B366" s="73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</row>
    <row r="367" spans="1:26" ht="19.5" customHeight="1" x14ac:dyDescent="0.3">
      <c r="A367" s="73"/>
      <c r="B367" s="73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</row>
    <row r="368" spans="1:26" ht="19.5" customHeight="1" x14ac:dyDescent="0.3">
      <c r="A368" s="73"/>
      <c r="B368" s="7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</row>
    <row r="369" spans="1:26" ht="19.5" customHeight="1" x14ac:dyDescent="0.3">
      <c r="A369" s="73"/>
      <c r="B369" s="73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</row>
    <row r="370" spans="1:26" ht="19.5" customHeight="1" x14ac:dyDescent="0.3">
      <c r="A370" s="73"/>
      <c r="B370" s="73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</row>
    <row r="371" spans="1:26" ht="19.5" customHeight="1" x14ac:dyDescent="0.3">
      <c r="A371" s="73"/>
      <c r="B371" s="73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</row>
    <row r="372" spans="1:26" ht="19.5" customHeight="1" x14ac:dyDescent="0.3">
      <c r="A372" s="73"/>
      <c r="B372" s="73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</row>
    <row r="373" spans="1:26" ht="19.5" customHeight="1" x14ac:dyDescent="0.3">
      <c r="A373" s="73"/>
      <c r="B373" s="73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</row>
    <row r="374" spans="1:26" ht="19.5" customHeight="1" x14ac:dyDescent="0.3">
      <c r="A374" s="73"/>
      <c r="B374" s="73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</row>
    <row r="375" spans="1:26" ht="19.5" customHeight="1" x14ac:dyDescent="0.3">
      <c r="A375" s="73"/>
      <c r="B375" s="73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</row>
    <row r="376" spans="1:26" ht="19.5" customHeight="1" x14ac:dyDescent="0.3">
      <c r="A376" s="73"/>
      <c r="B376" s="73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</row>
    <row r="377" spans="1:26" ht="19.5" customHeight="1" x14ac:dyDescent="0.3">
      <c r="A377" s="73"/>
      <c r="B377" s="73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</row>
    <row r="378" spans="1:26" ht="19.5" customHeight="1" x14ac:dyDescent="0.3">
      <c r="A378" s="73"/>
      <c r="B378" s="73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</row>
    <row r="379" spans="1:26" ht="19.5" customHeight="1" x14ac:dyDescent="0.3">
      <c r="A379" s="73"/>
      <c r="B379" s="73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</row>
    <row r="380" spans="1:26" ht="19.5" customHeight="1" x14ac:dyDescent="0.3">
      <c r="A380" s="73"/>
      <c r="B380" s="73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</row>
    <row r="381" spans="1:26" ht="19.5" customHeight="1" x14ac:dyDescent="0.3">
      <c r="A381" s="73"/>
      <c r="B381" s="73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</row>
    <row r="382" spans="1:26" ht="19.5" customHeight="1" x14ac:dyDescent="0.3">
      <c r="A382" s="73"/>
      <c r="B382" s="73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</row>
    <row r="383" spans="1:26" ht="19.5" customHeight="1" x14ac:dyDescent="0.3">
      <c r="A383" s="73"/>
      <c r="B383" s="73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</row>
    <row r="384" spans="1:26" ht="19.5" customHeight="1" x14ac:dyDescent="0.3">
      <c r="A384" s="73"/>
      <c r="B384" s="73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</row>
    <row r="385" spans="1:26" ht="19.5" customHeight="1" x14ac:dyDescent="0.3">
      <c r="A385" s="73"/>
      <c r="B385" s="73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</row>
    <row r="386" spans="1:26" ht="19.5" customHeight="1" x14ac:dyDescent="0.3">
      <c r="A386" s="73"/>
      <c r="B386" s="73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</row>
    <row r="387" spans="1:26" ht="19.5" customHeight="1" x14ac:dyDescent="0.3">
      <c r="A387" s="73"/>
      <c r="B387" s="73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</row>
    <row r="388" spans="1:26" ht="19.5" customHeight="1" x14ac:dyDescent="0.3">
      <c r="A388" s="73"/>
      <c r="B388" s="73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</row>
    <row r="389" spans="1:26" ht="19.5" customHeight="1" x14ac:dyDescent="0.3">
      <c r="A389" s="73"/>
      <c r="B389" s="73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</row>
    <row r="390" spans="1:26" ht="19.5" customHeight="1" x14ac:dyDescent="0.3">
      <c r="A390" s="73"/>
      <c r="B390" s="73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</row>
    <row r="391" spans="1:26" ht="19.5" customHeight="1" x14ac:dyDescent="0.3">
      <c r="A391" s="73"/>
      <c r="B391" s="73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</row>
    <row r="392" spans="1:26" ht="19.5" customHeight="1" x14ac:dyDescent="0.3">
      <c r="A392" s="73"/>
      <c r="B392" s="73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</row>
    <row r="393" spans="1:26" ht="19.5" customHeight="1" x14ac:dyDescent="0.3">
      <c r="A393" s="73"/>
      <c r="B393" s="73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</row>
    <row r="394" spans="1:26" ht="19.5" customHeight="1" x14ac:dyDescent="0.3">
      <c r="A394" s="73"/>
      <c r="B394" s="73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</row>
    <row r="395" spans="1:26" ht="19.5" customHeight="1" x14ac:dyDescent="0.3">
      <c r="A395" s="73"/>
      <c r="B395" s="73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</row>
    <row r="396" spans="1:26" ht="19.5" customHeight="1" x14ac:dyDescent="0.3">
      <c r="A396" s="73"/>
      <c r="B396" s="73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</row>
    <row r="397" spans="1:26" ht="19.5" customHeight="1" x14ac:dyDescent="0.3">
      <c r="A397" s="73"/>
      <c r="B397" s="73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</row>
    <row r="398" spans="1:26" ht="19.5" customHeight="1" x14ac:dyDescent="0.3">
      <c r="A398" s="73"/>
      <c r="B398" s="73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</row>
    <row r="399" spans="1:26" ht="19.5" customHeight="1" x14ac:dyDescent="0.3">
      <c r="A399" s="73"/>
      <c r="B399" s="73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</row>
    <row r="400" spans="1:26" ht="19.5" customHeight="1" x14ac:dyDescent="0.3">
      <c r="A400" s="73"/>
      <c r="B400" s="73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</row>
    <row r="401" spans="1:26" ht="19.5" customHeight="1" x14ac:dyDescent="0.3">
      <c r="A401" s="73"/>
      <c r="B401" s="73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</row>
    <row r="402" spans="1:26" ht="19.5" customHeight="1" x14ac:dyDescent="0.3">
      <c r="A402" s="73"/>
      <c r="B402" s="73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</row>
    <row r="403" spans="1:26" ht="19.5" customHeight="1" x14ac:dyDescent="0.3">
      <c r="A403" s="73"/>
      <c r="B403" s="73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</row>
    <row r="404" spans="1:26" ht="19.5" customHeight="1" x14ac:dyDescent="0.3">
      <c r="A404" s="73"/>
      <c r="B404" s="73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</row>
    <row r="405" spans="1:26" ht="19.5" customHeight="1" x14ac:dyDescent="0.3">
      <c r="A405" s="73"/>
      <c r="B405" s="73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</row>
    <row r="406" spans="1:26" ht="19.5" customHeight="1" x14ac:dyDescent="0.3">
      <c r="A406" s="73"/>
      <c r="B406" s="73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</row>
    <row r="407" spans="1:26" ht="19.5" customHeight="1" x14ac:dyDescent="0.3">
      <c r="A407" s="73"/>
      <c r="B407" s="73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</row>
    <row r="408" spans="1:26" ht="19.5" customHeight="1" x14ac:dyDescent="0.3">
      <c r="A408" s="73"/>
      <c r="B408" s="73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</row>
    <row r="409" spans="1:26" ht="19.5" customHeight="1" x14ac:dyDescent="0.3">
      <c r="A409" s="73"/>
      <c r="B409" s="73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</row>
    <row r="410" spans="1:26" ht="19.5" customHeight="1" x14ac:dyDescent="0.3">
      <c r="A410" s="73"/>
      <c r="B410" s="73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</row>
    <row r="411" spans="1:26" ht="19.5" customHeight="1" x14ac:dyDescent="0.3">
      <c r="A411" s="73"/>
      <c r="B411" s="73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</row>
    <row r="412" spans="1:26" ht="19.5" customHeight="1" x14ac:dyDescent="0.3">
      <c r="A412" s="73"/>
      <c r="B412" s="73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</row>
    <row r="413" spans="1:26" ht="19.5" customHeight="1" x14ac:dyDescent="0.3">
      <c r="A413" s="73"/>
      <c r="B413" s="73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</row>
    <row r="414" spans="1:26" ht="19.5" customHeight="1" x14ac:dyDescent="0.3">
      <c r="A414" s="73"/>
      <c r="B414" s="73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</row>
    <row r="415" spans="1:26" ht="19.5" customHeight="1" x14ac:dyDescent="0.3">
      <c r="A415" s="73"/>
      <c r="B415" s="73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</row>
    <row r="416" spans="1:26" ht="19.5" customHeight="1" x14ac:dyDescent="0.3">
      <c r="A416" s="73"/>
      <c r="B416" s="73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</row>
    <row r="417" spans="1:26" ht="19.5" customHeight="1" x14ac:dyDescent="0.3">
      <c r="A417" s="73"/>
      <c r="B417" s="73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</row>
    <row r="418" spans="1:26" ht="19.5" customHeight="1" x14ac:dyDescent="0.3">
      <c r="A418" s="73"/>
      <c r="B418" s="73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</row>
    <row r="419" spans="1:26" ht="19.5" customHeight="1" x14ac:dyDescent="0.3">
      <c r="A419" s="73"/>
      <c r="B419" s="73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</row>
    <row r="420" spans="1:26" ht="19.5" customHeight="1" x14ac:dyDescent="0.3">
      <c r="A420" s="73"/>
      <c r="B420" s="73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</row>
    <row r="421" spans="1:26" ht="19.5" customHeight="1" x14ac:dyDescent="0.3">
      <c r="A421" s="73"/>
      <c r="B421" s="73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</row>
    <row r="422" spans="1:26" ht="19.5" customHeight="1" x14ac:dyDescent="0.3">
      <c r="A422" s="73"/>
      <c r="B422" s="73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</row>
    <row r="423" spans="1:26" ht="19.5" customHeight="1" x14ac:dyDescent="0.3">
      <c r="A423" s="73"/>
      <c r="B423" s="73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</row>
    <row r="424" spans="1:26" ht="19.5" customHeight="1" x14ac:dyDescent="0.3">
      <c r="A424" s="73"/>
      <c r="B424" s="73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</row>
    <row r="425" spans="1:26" ht="19.5" customHeight="1" x14ac:dyDescent="0.3">
      <c r="A425" s="73"/>
      <c r="B425" s="73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</row>
    <row r="426" spans="1:26" ht="19.5" customHeight="1" x14ac:dyDescent="0.3">
      <c r="A426" s="73"/>
      <c r="B426" s="73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</row>
    <row r="427" spans="1:26" ht="19.5" customHeight="1" x14ac:dyDescent="0.3">
      <c r="A427" s="73"/>
      <c r="B427" s="73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</row>
    <row r="428" spans="1:26" ht="19.5" customHeight="1" x14ac:dyDescent="0.3">
      <c r="A428" s="73"/>
      <c r="B428" s="73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</row>
    <row r="429" spans="1:26" ht="19.5" customHeight="1" x14ac:dyDescent="0.3">
      <c r="A429" s="73"/>
      <c r="B429" s="73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</row>
    <row r="430" spans="1:26" ht="19.5" customHeight="1" x14ac:dyDescent="0.3">
      <c r="A430" s="73"/>
      <c r="B430" s="73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</row>
    <row r="431" spans="1:26" ht="19.5" customHeight="1" x14ac:dyDescent="0.3">
      <c r="A431" s="73"/>
      <c r="B431" s="73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</row>
    <row r="432" spans="1:26" ht="19.5" customHeight="1" x14ac:dyDescent="0.3">
      <c r="A432" s="73"/>
      <c r="B432" s="73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</row>
    <row r="433" spans="1:26" ht="19.5" customHeight="1" x14ac:dyDescent="0.3">
      <c r="A433" s="73"/>
      <c r="B433" s="73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</row>
    <row r="434" spans="1:26" ht="19.5" customHeight="1" x14ac:dyDescent="0.3">
      <c r="A434" s="73"/>
      <c r="B434" s="73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</row>
    <row r="435" spans="1:26" ht="19.5" customHeight="1" x14ac:dyDescent="0.3">
      <c r="A435" s="73"/>
      <c r="B435" s="73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</row>
    <row r="436" spans="1:26" ht="19.5" customHeight="1" x14ac:dyDescent="0.3">
      <c r="A436" s="73"/>
      <c r="B436" s="73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</row>
    <row r="437" spans="1:26" ht="19.5" customHeight="1" x14ac:dyDescent="0.3">
      <c r="A437" s="73"/>
      <c r="B437" s="73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</row>
    <row r="438" spans="1:26" ht="19.5" customHeight="1" x14ac:dyDescent="0.3">
      <c r="A438" s="73"/>
      <c r="B438" s="73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</row>
    <row r="439" spans="1:26" ht="19.5" customHeight="1" x14ac:dyDescent="0.3">
      <c r="A439" s="73"/>
      <c r="B439" s="73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</row>
    <row r="440" spans="1:26" ht="19.5" customHeight="1" x14ac:dyDescent="0.3">
      <c r="A440" s="73"/>
      <c r="B440" s="73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</row>
    <row r="441" spans="1:26" ht="19.5" customHeight="1" x14ac:dyDescent="0.3">
      <c r="A441" s="73"/>
      <c r="B441" s="73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</row>
    <row r="442" spans="1:26" ht="19.5" customHeight="1" x14ac:dyDescent="0.3">
      <c r="A442" s="73"/>
      <c r="B442" s="73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</row>
    <row r="443" spans="1:26" ht="19.5" customHeight="1" x14ac:dyDescent="0.3">
      <c r="A443" s="73"/>
      <c r="B443" s="73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</row>
    <row r="444" spans="1:26" ht="19.5" customHeight="1" x14ac:dyDescent="0.3">
      <c r="A444" s="73"/>
      <c r="B444" s="73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</row>
    <row r="445" spans="1:26" ht="19.5" customHeight="1" x14ac:dyDescent="0.3">
      <c r="A445" s="73"/>
      <c r="B445" s="73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</row>
    <row r="446" spans="1:26" ht="19.5" customHeight="1" x14ac:dyDescent="0.3">
      <c r="A446" s="73"/>
      <c r="B446" s="73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</row>
    <row r="447" spans="1:26" ht="19.5" customHeight="1" x14ac:dyDescent="0.3">
      <c r="A447" s="73"/>
      <c r="B447" s="73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</row>
    <row r="448" spans="1:26" ht="19.5" customHeight="1" x14ac:dyDescent="0.3">
      <c r="A448" s="73"/>
      <c r="B448" s="73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</row>
    <row r="449" spans="1:26" ht="19.5" customHeight="1" x14ac:dyDescent="0.3">
      <c r="A449" s="73"/>
      <c r="B449" s="73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</row>
    <row r="450" spans="1:26" ht="19.5" customHeight="1" x14ac:dyDescent="0.3">
      <c r="A450" s="73"/>
      <c r="B450" s="73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</row>
    <row r="451" spans="1:26" ht="19.5" customHeight="1" x14ac:dyDescent="0.3">
      <c r="A451" s="73"/>
      <c r="B451" s="73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</row>
    <row r="452" spans="1:26" ht="19.5" customHeight="1" x14ac:dyDescent="0.3">
      <c r="A452" s="73"/>
      <c r="B452" s="73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</row>
    <row r="453" spans="1:26" ht="19.5" customHeight="1" x14ac:dyDescent="0.3">
      <c r="A453" s="73"/>
      <c r="B453" s="73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</row>
    <row r="454" spans="1:26" ht="19.5" customHeight="1" x14ac:dyDescent="0.3">
      <c r="A454" s="73"/>
      <c r="B454" s="73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</row>
    <row r="455" spans="1:26" ht="19.5" customHeight="1" x14ac:dyDescent="0.3">
      <c r="A455" s="73"/>
      <c r="B455" s="73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</row>
    <row r="456" spans="1:26" ht="19.5" customHeight="1" x14ac:dyDescent="0.3">
      <c r="A456" s="73"/>
      <c r="B456" s="73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</row>
    <row r="457" spans="1:26" ht="19.5" customHeight="1" x14ac:dyDescent="0.3">
      <c r="A457" s="73"/>
      <c r="B457" s="73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</row>
    <row r="458" spans="1:26" ht="19.5" customHeight="1" x14ac:dyDescent="0.3">
      <c r="A458" s="73"/>
      <c r="B458" s="73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</row>
    <row r="459" spans="1:26" ht="19.5" customHeight="1" x14ac:dyDescent="0.3">
      <c r="A459" s="73"/>
      <c r="B459" s="73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</row>
    <row r="460" spans="1:26" ht="19.5" customHeight="1" x14ac:dyDescent="0.3">
      <c r="A460" s="73"/>
      <c r="B460" s="73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</row>
    <row r="461" spans="1:26" ht="19.5" customHeight="1" x14ac:dyDescent="0.3">
      <c r="A461" s="73"/>
      <c r="B461" s="73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</row>
    <row r="462" spans="1:26" ht="19.5" customHeight="1" x14ac:dyDescent="0.3">
      <c r="A462" s="73"/>
      <c r="B462" s="73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</row>
    <row r="463" spans="1:26" ht="19.5" customHeight="1" x14ac:dyDescent="0.3">
      <c r="A463" s="73"/>
      <c r="B463" s="73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</row>
    <row r="464" spans="1:26" ht="19.5" customHeight="1" x14ac:dyDescent="0.3">
      <c r="A464" s="73"/>
      <c r="B464" s="73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</row>
    <row r="465" spans="1:26" ht="19.5" customHeight="1" x14ac:dyDescent="0.3">
      <c r="A465" s="73"/>
      <c r="B465" s="73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</row>
    <row r="466" spans="1:26" ht="19.5" customHeight="1" x14ac:dyDescent="0.3">
      <c r="A466" s="73"/>
      <c r="B466" s="73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</row>
    <row r="467" spans="1:26" ht="19.5" customHeight="1" x14ac:dyDescent="0.3">
      <c r="A467" s="73"/>
      <c r="B467" s="73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</row>
    <row r="468" spans="1:26" ht="19.5" customHeight="1" x14ac:dyDescent="0.3">
      <c r="A468" s="73"/>
      <c r="B468" s="73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</row>
    <row r="469" spans="1:26" ht="19.5" customHeight="1" x14ac:dyDescent="0.3">
      <c r="A469" s="73"/>
      <c r="B469" s="73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</row>
    <row r="470" spans="1:26" ht="19.5" customHeight="1" x14ac:dyDescent="0.3">
      <c r="A470" s="73"/>
      <c r="B470" s="73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</row>
    <row r="471" spans="1:26" ht="19.5" customHeight="1" x14ac:dyDescent="0.3">
      <c r="A471" s="73"/>
      <c r="B471" s="73"/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</row>
    <row r="472" spans="1:26" ht="19.5" customHeight="1" x14ac:dyDescent="0.3">
      <c r="A472" s="73"/>
      <c r="B472" s="73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</row>
    <row r="473" spans="1:26" ht="19.5" customHeight="1" x14ac:dyDescent="0.3">
      <c r="A473" s="73"/>
      <c r="B473" s="73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</row>
    <row r="474" spans="1:26" ht="19.5" customHeight="1" x14ac:dyDescent="0.3">
      <c r="A474" s="73"/>
      <c r="B474" s="73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</row>
    <row r="475" spans="1:26" ht="19.5" customHeight="1" x14ac:dyDescent="0.3">
      <c r="A475" s="73"/>
      <c r="B475" s="73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</row>
    <row r="476" spans="1:26" ht="19.5" customHeight="1" x14ac:dyDescent="0.3">
      <c r="A476" s="73"/>
      <c r="B476" s="73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</row>
    <row r="477" spans="1:26" ht="19.5" customHeight="1" x14ac:dyDescent="0.3">
      <c r="A477" s="73"/>
      <c r="B477" s="73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</row>
    <row r="478" spans="1:26" ht="19.5" customHeight="1" x14ac:dyDescent="0.3">
      <c r="A478" s="73"/>
      <c r="B478" s="73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</row>
    <row r="479" spans="1:26" ht="19.5" customHeight="1" x14ac:dyDescent="0.3">
      <c r="A479" s="73"/>
      <c r="B479" s="73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</row>
    <row r="480" spans="1:26" ht="19.5" customHeight="1" x14ac:dyDescent="0.3">
      <c r="A480" s="73"/>
      <c r="B480" s="73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</row>
    <row r="481" spans="1:26" ht="19.5" customHeight="1" x14ac:dyDescent="0.3">
      <c r="A481" s="73"/>
      <c r="B481" s="73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</row>
    <row r="482" spans="1:26" ht="19.5" customHeight="1" x14ac:dyDescent="0.3">
      <c r="A482" s="73"/>
      <c r="B482" s="73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</row>
    <row r="483" spans="1:26" ht="19.5" customHeight="1" x14ac:dyDescent="0.3">
      <c r="A483" s="73"/>
      <c r="B483" s="73"/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</row>
    <row r="484" spans="1:26" ht="19.5" customHeight="1" x14ac:dyDescent="0.3">
      <c r="A484" s="73"/>
      <c r="B484" s="73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</row>
    <row r="485" spans="1:26" ht="19.5" customHeight="1" x14ac:dyDescent="0.3">
      <c r="A485" s="73"/>
      <c r="B485" s="73"/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</row>
    <row r="486" spans="1:26" ht="19.5" customHeight="1" x14ac:dyDescent="0.3">
      <c r="A486" s="73"/>
      <c r="B486" s="73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</row>
    <row r="487" spans="1:26" ht="19.5" customHeight="1" x14ac:dyDescent="0.3">
      <c r="A487" s="73"/>
      <c r="B487" s="73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</row>
    <row r="488" spans="1:26" ht="19.5" customHeight="1" x14ac:dyDescent="0.3">
      <c r="A488" s="73"/>
      <c r="B488" s="73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</row>
    <row r="489" spans="1:26" ht="19.5" customHeight="1" x14ac:dyDescent="0.3">
      <c r="A489" s="73"/>
      <c r="B489" s="73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</row>
    <row r="490" spans="1:26" ht="19.5" customHeight="1" x14ac:dyDescent="0.3">
      <c r="A490" s="73"/>
      <c r="B490" s="73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</row>
    <row r="491" spans="1:26" ht="19.5" customHeight="1" x14ac:dyDescent="0.3">
      <c r="A491" s="73"/>
      <c r="B491" s="73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</row>
    <row r="492" spans="1:26" ht="19.5" customHeight="1" x14ac:dyDescent="0.3">
      <c r="A492" s="73"/>
      <c r="B492" s="73"/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</row>
    <row r="493" spans="1:26" ht="19.5" customHeight="1" x14ac:dyDescent="0.3">
      <c r="A493" s="73"/>
      <c r="B493" s="73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</row>
    <row r="494" spans="1:26" ht="19.5" customHeight="1" x14ac:dyDescent="0.3">
      <c r="A494" s="73"/>
      <c r="B494" s="73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</row>
    <row r="495" spans="1:26" ht="19.5" customHeight="1" x14ac:dyDescent="0.3">
      <c r="A495" s="73"/>
      <c r="B495" s="73"/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</row>
    <row r="496" spans="1:26" ht="19.5" customHeight="1" x14ac:dyDescent="0.3">
      <c r="A496" s="73"/>
      <c r="B496" s="73"/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</row>
    <row r="497" spans="1:26" ht="19.5" customHeight="1" x14ac:dyDescent="0.3">
      <c r="A497" s="73"/>
      <c r="B497" s="73"/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</row>
    <row r="498" spans="1:26" ht="19.5" customHeight="1" x14ac:dyDescent="0.3">
      <c r="A498" s="73"/>
      <c r="B498" s="73"/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</row>
    <row r="499" spans="1:26" ht="19.5" customHeight="1" x14ac:dyDescent="0.3">
      <c r="A499" s="73"/>
      <c r="B499" s="73"/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</row>
    <row r="500" spans="1:26" ht="19.5" customHeight="1" x14ac:dyDescent="0.3">
      <c r="A500" s="73"/>
      <c r="B500" s="73"/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</row>
    <row r="501" spans="1:26" ht="19.5" customHeight="1" x14ac:dyDescent="0.3">
      <c r="A501" s="73"/>
      <c r="B501" s="73"/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</row>
    <row r="502" spans="1:26" ht="19.5" customHeight="1" x14ac:dyDescent="0.3">
      <c r="A502" s="73"/>
      <c r="B502" s="73"/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</row>
    <row r="503" spans="1:26" ht="19.5" customHeight="1" x14ac:dyDescent="0.3">
      <c r="A503" s="73"/>
      <c r="B503" s="73"/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</row>
    <row r="504" spans="1:26" ht="19.5" customHeight="1" x14ac:dyDescent="0.3">
      <c r="A504" s="73"/>
      <c r="B504" s="73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</row>
    <row r="505" spans="1:26" ht="19.5" customHeight="1" x14ac:dyDescent="0.3">
      <c r="A505" s="73"/>
      <c r="B505" s="73"/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</row>
    <row r="506" spans="1:26" ht="19.5" customHeight="1" x14ac:dyDescent="0.3">
      <c r="A506" s="73"/>
      <c r="B506" s="73"/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</row>
    <row r="507" spans="1:26" ht="19.5" customHeight="1" x14ac:dyDescent="0.3">
      <c r="A507" s="73"/>
      <c r="B507" s="73"/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</row>
    <row r="508" spans="1:26" ht="19.5" customHeight="1" x14ac:dyDescent="0.3">
      <c r="A508" s="73"/>
      <c r="B508" s="73"/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</row>
    <row r="509" spans="1:26" ht="19.5" customHeight="1" x14ac:dyDescent="0.3">
      <c r="A509" s="73"/>
      <c r="B509" s="73"/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</row>
    <row r="510" spans="1:26" ht="19.5" customHeight="1" x14ac:dyDescent="0.3">
      <c r="A510" s="73"/>
      <c r="B510" s="73"/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</row>
    <row r="511" spans="1:26" ht="19.5" customHeight="1" x14ac:dyDescent="0.3">
      <c r="A511" s="73"/>
      <c r="B511" s="73"/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</row>
    <row r="512" spans="1:26" ht="19.5" customHeight="1" x14ac:dyDescent="0.3">
      <c r="A512" s="73"/>
      <c r="B512" s="73"/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</row>
    <row r="513" spans="1:26" ht="19.5" customHeight="1" x14ac:dyDescent="0.3">
      <c r="A513" s="73"/>
      <c r="B513" s="73"/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</row>
    <row r="514" spans="1:26" ht="19.5" customHeight="1" x14ac:dyDescent="0.3">
      <c r="A514" s="73"/>
      <c r="B514" s="73"/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</row>
    <row r="515" spans="1:26" ht="19.5" customHeight="1" x14ac:dyDescent="0.3">
      <c r="A515" s="73"/>
      <c r="B515" s="73"/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</row>
    <row r="516" spans="1:26" ht="19.5" customHeight="1" x14ac:dyDescent="0.3">
      <c r="A516" s="73"/>
      <c r="B516" s="73"/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</row>
    <row r="517" spans="1:26" ht="19.5" customHeight="1" x14ac:dyDescent="0.3">
      <c r="A517" s="73"/>
      <c r="B517" s="73"/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</row>
    <row r="518" spans="1:26" ht="19.5" customHeight="1" x14ac:dyDescent="0.3">
      <c r="A518" s="73"/>
      <c r="B518" s="73"/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</row>
    <row r="519" spans="1:26" ht="19.5" customHeight="1" x14ac:dyDescent="0.3">
      <c r="A519" s="73"/>
      <c r="B519" s="73"/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</row>
    <row r="520" spans="1:26" ht="19.5" customHeight="1" x14ac:dyDescent="0.3">
      <c r="A520" s="73"/>
      <c r="B520" s="73"/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</row>
    <row r="521" spans="1:26" ht="19.5" customHeight="1" x14ac:dyDescent="0.3">
      <c r="A521" s="73"/>
      <c r="B521" s="73"/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</row>
    <row r="522" spans="1:26" ht="19.5" customHeight="1" x14ac:dyDescent="0.3">
      <c r="A522" s="73"/>
      <c r="B522" s="73"/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</row>
    <row r="523" spans="1:26" ht="19.5" customHeight="1" x14ac:dyDescent="0.3">
      <c r="A523" s="73"/>
      <c r="B523" s="73"/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</row>
    <row r="524" spans="1:26" ht="19.5" customHeight="1" x14ac:dyDescent="0.3">
      <c r="A524" s="73"/>
      <c r="B524" s="73"/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</row>
    <row r="525" spans="1:26" ht="19.5" customHeight="1" x14ac:dyDescent="0.3">
      <c r="A525" s="73"/>
      <c r="B525" s="73"/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</row>
    <row r="526" spans="1:26" ht="19.5" customHeight="1" x14ac:dyDescent="0.3">
      <c r="A526" s="73"/>
      <c r="B526" s="73"/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</row>
    <row r="527" spans="1:26" ht="19.5" customHeight="1" x14ac:dyDescent="0.3">
      <c r="A527" s="73"/>
      <c r="B527" s="73"/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</row>
    <row r="528" spans="1:26" ht="19.5" customHeight="1" x14ac:dyDescent="0.3">
      <c r="A528" s="73"/>
      <c r="B528" s="73"/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</row>
    <row r="529" spans="1:26" ht="19.5" customHeight="1" x14ac:dyDescent="0.3">
      <c r="A529" s="73"/>
      <c r="B529" s="73"/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</row>
    <row r="530" spans="1:26" ht="19.5" customHeight="1" x14ac:dyDescent="0.3">
      <c r="A530" s="73"/>
      <c r="B530" s="73"/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</row>
    <row r="531" spans="1:26" ht="19.5" customHeight="1" x14ac:dyDescent="0.3">
      <c r="A531" s="73"/>
      <c r="B531" s="73"/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</row>
    <row r="532" spans="1:26" ht="19.5" customHeight="1" x14ac:dyDescent="0.3">
      <c r="A532" s="73"/>
      <c r="B532" s="73"/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</row>
    <row r="533" spans="1:26" ht="19.5" customHeight="1" x14ac:dyDescent="0.3">
      <c r="A533" s="73"/>
      <c r="B533" s="73"/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</row>
    <row r="534" spans="1:26" ht="19.5" customHeight="1" x14ac:dyDescent="0.3">
      <c r="A534" s="73"/>
      <c r="B534" s="73"/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</row>
    <row r="535" spans="1:26" ht="19.5" customHeight="1" x14ac:dyDescent="0.3">
      <c r="A535" s="73"/>
      <c r="B535" s="73"/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</row>
    <row r="536" spans="1:26" ht="19.5" customHeight="1" x14ac:dyDescent="0.3">
      <c r="A536" s="73"/>
      <c r="B536" s="73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</row>
    <row r="537" spans="1:26" ht="19.5" customHeight="1" x14ac:dyDescent="0.3">
      <c r="A537" s="73"/>
      <c r="B537" s="73"/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</row>
    <row r="538" spans="1:26" ht="19.5" customHeight="1" x14ac:dyDescent="0.3">
      <c r="A538" s="73"/>
      <c r="B538" s="73"/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</row>
    <row r="539" spans="1:26" ht="19.5" customHeight="1" x14ac:dyDescent="0.3">
      <c r="A539" s="73"/>
      <c r="B539" s="73"/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</row>
    <row r="540" spans="1:26" ht="19.5" customHeight="1" x14ac:dyDescent="0.3">
      <c r="A540" s="73"/>
      <c r="B540" s="73"/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</row>
    <row r="541" spans="1:26" ht="19.5" customHeight="1" x14ac:dyDescent="0.3">
      <c r="A541" s="73"/>
      <c r="B541" s="73"/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</row>
    <row r="542" spans="1:26" ht="19.5" customHeight="1" x14ac:dyDescent="0.3">
      <c r="A542" s="73"/>
      <c r="B542" s="73"/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</row>
    <row r="543" spans="1:26" ht="19.5" customHeight="1" x14ac:dyDescent="0.3">
      <c r="A543" s="73"/>
      <c r="B543" s="73"/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</row>
    <row r="544" spans="1:26" ht="19.5" customHeight="1" x14ac:dyDescent="0.3">
      <c r="A544" s="73"/>
      <c r="B544" s="73"/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</row>
    <row r="545" spans="1:26" ht="19.5" customHeight="1" x14ac:dyDescent="0.3">
      <c r="A545" s="73"/>
      <c r="B545" s="73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</row>
    <row r="546" spans="1:26" ht="19.5" customHeight="1" x14ac:dyDescent="0.3">
      <c r="A546" s="73"/>
      <c r="B546" s="73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</row>
    <row r="547" spans="1:26" ht="19.5" customHeight="1" x14ac:dyDescent="0.3">
      <c r="A547" s="73"/>
      <c r="B547" s="73"/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</row>
    <row r="548" spans="1:26" ht="19.5" customHeight="1" x14ac:dyDescent="0.3">
      <c r="A548" s="73"/>
      <c r="B548" s="73"/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</row>
    <row r="549" spans="1:26" ht="19.5" customHeight="1" x14ac:dyDescent="0.3">
      <c r="A549" s="73"/>
      <c r="B549" s="73"/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</row>
    <row r="550" spans="1:26" ht="19.5" customHeight="1" x14ac:dyDescent="0.3">
      <c r="A550" s="73"/>
      <c r="B550" s="73"/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</row>
    <row r="551" spans="1:26" ht="19.5" customHeight="1" x14ac:dyDescent="0.3">
      <c r="A551" s="73"/>
      <c r="B551" s="73"/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</row>
    <row r="552" spans="1:26" ht="19.5" customHeight="1" x14ac:dyDescent="0.3">
      <c r="A552" s="73"/>
      <c r="B552" s="73"/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</row>
    <row r="553" spans="1:26" ht="19.5" customHeight="1" x14ac:dyDescent="0.3">
      <c r="A553" s="73"/>
      <c r="B553" s="73"/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</row>
    <row r="554" spans="1:26" ht="19.5" customHeight="1" x14ac:dyDescent="0.3">
      <c r="A554" s="73"/>
      <c r="B554" s="73"/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</row>
    <row r="555" spans="1:26" ht="19.5" customHeight="1" x14ac:dyDescent="0.3">
      <c r="A555" s="73"/>
      <c r="B555" s="73"/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</row>
    <row r="556" spans="1:26" ht="19.5" customHeight="1" x14ac:dyDescent="0.3">
      <c r="A556" s="73"/>
      <c r="B556" s="73"/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</row>
    <row r="557" spans="1:26" ht="19.5" customHeight="1" x14ac:dyDescent="0.3">
      <c r="A557" s="73"/>
      <c r="B557" s="73"/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</row>
    <row r="558" spans="1:26" ht="19.5" customHeight="1" x14ac:dyDescent="0.3">
      <c r="A558" s="73"/>
      <c r="B558" s="73"/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</row>
    <row r="559" spans="1:26" ht="19.5" customHeight="1" x14ac:dyDescent="0.3">
      <c r="A559" s="73"/>
      <c r="B559" s="73"/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</row>
    <row r="560" spans="1:26" ht="19.5" customHeight="1" x14ac:dyDescent="0.3">
      <c r="A560" s="73"/>
      <c r="B560" s="73"/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</row>
    <row r="561" spans="1:26" ht="19.5" customHeight="1" x14ac:dyDescent="0.3">
      <c r="A561" s="73"/>
      <c r="B561" s="73"/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</row>
    <row r="562" spans="1:26" ht="19.5" customHeight="1" x14ac:dyDescent="0.3">
      <c r="A562" s="73"/>
      <c r="B562" s="73"/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</row>
    <row r="563" spans="1:26" ht="19.5" customHeight="1" x14ac:dyDescent="0.3">
      <c r="A563" s="73"/>
      <c r="B563" s="73"/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</row>
    <row r="564" spans="1:26" ht="19.5" customHeight="1" x14ac:dyDescent="0.3">
      <c r="A564" s="73"/>
      <c r="B564" s="73"/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</row>
    <row r="565" spans="1:26" ht="19.5" customHeight="1" x14ac:dyDescent="0.3">
      <c r="A565" s="73"/>
      <c r="B565" s="73"/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</row>
    <row r="566" spans="1:26" ht="19.5" customHeight="1" x14ac:dyDescent="0.3">
      <c r="A566" s="73"/>
      <c r="B566" s="73"/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</row>
    <row r="567" spans="1:26" ht="19.5" customHeight="1" x14ac:dyDescent="0.3">
      <c r="A567" s="73"/>
      <c r="B567" s="73"/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</row>
    <row r="568" spans="1:26" ht="19.5" customHeight="1" x14ac:dyDescent="0.3">
      <c r="A568" s="73"/>
      <c r="B568" s="73"/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</row>
    <row r="569" spans="1:26" ht="19.5" customHeight="1" x14ac:dyDescent="0.3">
      <c r="A569" s="73"/>
      <c r="B569" s="73"/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</row>
    <row r="570" spans="1:26" ht="19.5" customHeight="1" x14ac:dyDescent="0.3">
      <c r="A570" s="73"/>
      <c r="B570" s="73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</row>
    <row r="571" spans="1:26" ht="19.5" customHeight="1" x14ac:dyDescent="0.3">
      <c r="A571" s="73"/>
      <c r="B571" s="73"/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</row>
    <row r="572" spans="1:26" ht="19.5" customHeight="1" x14ac:dyDescent="0.3">
      <c r="A572" s="73"/>
      <c r="B572" s="73"/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</row>
    <row r="573" spans="1:26" ht="19.5" customHeight="1" x14ac:dyDescent="0.3">
      <c r="A573" s="73"/>
      <c r="B573" s="73"/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</row>
    <row r="574" spans="1:26" ht="19.5" customHeight="1" x14ac:dyDescent="0.3">
      <c r="A574" s="73"/>
      <c r="B574" s="73"/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</row>
    <row r="575" spans="1:26" ht="19.5" customHeight="1" x14ac:dyDescent="0.3">
      <c r="A575" s="73"/>
      <c r="B575" s="73"/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</row>
    <row r="576" spans="1:26" ht="19.5" customHeight="1" x14ac:dyDescent="0.3">
      <c r="A576" s="73"/>
      <c r="B576" s="73"/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</row>
    <row r="577" spans="1:26" ht="19.5" customHeight="1" x14ac:dyDescent="0.3">
      <c r="A577" s="73"/>
      <c r="B577" s="73"/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</row>
    <row r="578" spans="1:26" ht="19.5" customHeight="1" x14ac:dyDescent="0.3">
      <c r="A578" s="73"/>
      <c r="B578" s="73"/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</row>
    <row r="579" spans="1:26" ht="19.5" customHeight="1" x14ac:dyDescent="0.3">
      <c r="A579" s="73"/>
      <c r="B579" s="73"/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</row>
    <row r="580" spans="1:26" ht="19.5" customHeight="1" x14ac:dyDescent="0.3">
      <c r="A580" s="73"/>
      <c r="B580" s="73"/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</row>
    <row r="581" spans="1:26" ht="19.5" customHeight="1" x14ac:dyDescent="0.3">
      <c r="A581" s="73"/>
      <c r="B581" s="73"/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</row>
    <row r="582" spans="1:26" ht="19.5" customHeight="1" x14ac:dyDescent="0.3">
      <c r="A582" s="73"/>
      <c r="B582" s="73"/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</row>
    <row r="583" spans="1:26" ht="19.5" customHeight="1" x14ac:dyDescent="0.3">
      <c r="A583" s="73"/>
      <c r="B583" s="73"/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</row>
    <row r="584" spans="1:26" ht="19.5" customHeight="1" x14ac:dyDescent="0.3">
      <c r="A584" s="73"/>
      <c r="B584" s="73"/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</row>
    <row r="585" spans="1:26" ht="19.5" customHeight="1" x14ac:dyDescent="0.3">
      <c r="A585" s="73"/>
      <c r="B585" s="73"/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</row>
    <row r="586" spans="1:26" ht="19.5" customHeight="1" x14ac:dyDescent="0.3">
      <c r="A586" s="73"/>
      <c r="B586" s="73"/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</row>
    <row r="587" spans="1:26" ht="19.5" customHeight="1" x14ac:dyDescent="0.3">
      <c r="A587" s="73"/>
      <c r="B587" s="73"/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</row>
    <row r="588" spans="1:26" ht="19.5" customHeight="1" x14ac:dyDescent="0.3">
      <c r="A588" s="73"/>
      <c r="B588" s="73"/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</row>
    <row r="589" spans="1:26" ht="19.5" customHeight="1" x14ac:dyDescent="0.3">
      <c r="A589" s="73"/>
      <c r="B589" s="73"/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</row>
    <row r="590" spans="1:26" ht="19.5" customHeight="1" x14ac:dyDescent="0.3">
      <c r="A590" s="73"/>
      <c r="B590" s="73"/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</row>
    <row r="591" spans="1:26" ht="19.5" customHeight="1" x14ac:dyDescent="0.3">
      <c r="A591" s="73"/>
      <c r="B591" s="73"/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</row>
    <row r="592" spans="1:26" ht="19.5" customHeight="1" x14ac:dyDescent="0.3">
      <c r="A592" s="73"/>
      <c r="B592" s="73"/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</row>
    <row r="593" spans="1:26" ht="19.5" customHeight="1" x14ac:dyDescent="0.3">
      <c r="A593" s="73"/>
      <c r="B593" s="73"/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</row>
    <row r="594" spans="1:26" ht="19.5" customHeight="1" x14ac:dyDescent="0.3">
      <c r="A594" s="73"/>
      <c r="B594" s="73"/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</row>
    <row r="595" spans="1:26" ht="19.5" customHeight="1" x14ac:dyDescent="0.3">
      <c r="A595" s="73"/>
      <c r="B595" s="73"/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</row>
    <row r="596" spans="1:26" ht="19.5" customHeight="1" x14ac:dyDescent="0.3">
      <c r="A596" s="73"/>
      <c r="B596" s="73"/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</row>
    <row r="597" spans="1:26" ht="19.5" customHeight="1" x14ac:dyDescent="0.3">
      <c r="A597" s="73"/>
      <c r="B597" s="73"/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</row>
    <row r="598" spans="1:26" ht="19.5" customHeight="1" x14ac:dyDescent="0.3">
      <c r="A598" s="73"/>
      <c r="B598" s="73"/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</row>
    <row r="599" spans="1:26" ht="19.5" customHeight="1" x14ac:dyDescent="0.3">
      <c r="A599" s="73"/>
      <c r="B599" s="73"/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</row>
    <row r="600" spans="1:26" ht="19.5" customHeight="1" x14ac:dyDescent="0.3">
      <c r="A600" s="73"/>
      <c r="B600" s="73"/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</row>
    <row r="601" spans="1:26" ht="19.5" customHeight="1" x14ac:dyDescent="0.3">
      <c r="A601" s="73"/>
      <c r="B601" s="73"/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</row>
    <row r="602" spans="1:26" ht="19.5" customHeight="1" x14ac:dyDescent="0.3">
      <c r="A602" s="73"/>
      <c r="B602" s="73"/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</row>
    <row r="603" spans="1:26" ht="19.5" customHeight="1" x14ac:dyDescent="0.3">
      <c r="A603" s="73"/>
      <c r="B603" s="73"/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</row>
    <row r="604" spans="1:26" ht="19.5" customHeight="1" x14ac:dyDescent="0.3">
      <c r="A604" s="73"/>
      <c r="B604" s="73"/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</row>
    <row r="605" spans="1:26" ht="19.5" customHeight="1" x14ac:dyDescent="0.3">
      <c r="A605" s="73"/>
      <c r="B605" s="73"/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</row>
    <row r="606" spans="1:26" ht="19.5" customHeight="1" x14ac:dyDescent="0.3">
      <c r="A606" s="73"/>
      <c r="B606" s="73"/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</row>
    <row r="607" spans="1:26" ht="19.5" customHeight="1" x14ac:dyDescent="0.3">
      <c r="A607" s="73"/>
      <c r="B607" s="73"/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</row>
    <row r="608" spans="1:26" ht="19.5" customHeight="1" x14ac:dyDescent="0.3">
      <c r="A608" s="73"/>
      <c r="B608" s="73"/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</row>
    <row r="609" spans="1:26" ht="19.5" customHeight="1" x14ac:dyDescent="0.3">
      <c r="A609" s="73"/>
      <c r="B609" s="73"/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</row>
    <row r="610" spans="1:26" ht="19.5" customHeight="1" x14ac:dyDescent="0.3">
      <c r="A610" s="73"/>
      <c r="B610" s="73"/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</row>
    <row r="611" spans="1:26" ht="19.5" customHeight="1" x14ac:dyDescent="0.3">
      <c r="A611" s="73"/>
      <c r="B611" s="73"/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</row>
    <row r="612" spans="1:26" ht="19.5" customHeight="1" x14ac:dyDescent="0.3">
      <c r="A612" s="73"/>
      <c r="B612" s="73"/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</row>
    <row r="613" spans="1:26" ht="19.5" customHeight="1" x14ac:dyDescent="0.3">
      <c r="A613" s="73"/>
      <c r="B613" s="73"/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</row>
    <row r="614" spans="1:26" ht="19.5" customHeight="1" x14ac:dyDescent="0.3">
      <c r="A614" s="73"/>
      <c r="B614" s="73"/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</row>
    <row r="615" spans="1:26" ht="19.5" customHeight="1" x14ac:dyDescent="0.3">
      <c r="A615" s="73"/>
      <c r="B615" s="73"/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</row>
    <row r="616" spans="1:26" ht="19.5" customHeight="1" x14ac:dyDescent="0.3">
      <c r="A616" s="73"/>
      <c r="B616" s="73"/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</row>
    <row r="617" spans="1:26" ht="19.5" customHeight="1" x14ac:dyDescent="0.3">
      <c r="A617" s="73"/>
      <c r="B617" s="73"/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</row>
    <row r="618" spans="1:26" ht="19.5" customHeight="1" x14ac:dyDescent="0.3">
      <c r="A618" s="73"/>
      <c r="B618" s="73"/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</row>
    <row r="619" spans="1:26" ht="19.5" customHeight="1" x14ac:dyDescent="0.3">
      <c r="A619" s="73"/>
      <c r="B619" s="73"/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</row>
    <row r="620" spans="1:26" ht="19.5" customHeight="1" x14ac:dyDescent="0.3">
      <c r="A620" s="73"/>
      <c r="B620" s="73"/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</row>
    <row r="621" spans="1:26" ht="19.5" customHeight="1" x14ac:dyDescent="0.3">
      <c r="A621" s="73"/>
      <c r="B621" s="73"/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</row>
    <row r="622" spans="1:26" ht="19.5" customHeight="1" x14ac:dyDescent="0.3">
      <c r="A622" s="73"/>
      <c r="B622" s="73"/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</row>
    <row r="623" spans="1:26" ht="19.5" customHeight="1" x14ac:dyDescent="0.3">
      <c r="A623" s="73"/>
      <c r="B623" s="73"/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</row>
    <row r="624" spans="1:26" ht="19.5" customHeight="1" x14ac:dyDescent="0.3">
      <c r="A624" s="73"/>
      <c r="B624" s="73"/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</row>
    <row r="625" spans="1:26" ht="19.5" customHeight="1" x14ac:dyDescent="0.3">
      <c r="A625" s="73"/>
      <c r="B625" s="73"/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</row>
    <row r="626" spans="1:26" ht="19.5" customHeight="1" x14ac:dyDescent="0.3">
      <c r="A626" s="73"/>
      <c r="B626" s="73"/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</row>
    <row r="627" spans="1:26" ht="19.5" customHeight="1" x14ac:dyDescent="0.3">
      <c r="A627" s="73"/>
      <c r="B627" s="73"/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</row>
    <row r="628" spans="1:26" ht="19.5" customHeight="1" x14ac:dyDescent="0.3">
      <c r="A628" s="73"/>
      <c r="B628" s="73"/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</row>
    <row r="629" spans="1:26" ht="19.5" customHeight="1" x14ac:dyDescent="0.3">
      <c r="A629" s="73"/>
      <c r="B629" s="73"/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</row>
    <row r="630" spans="1:26" ht="19.5" customHeight="1" x14ac:dyDescent="0.3">
      <c r="A630" s="73"/>
      <c r="B630" s="73"/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</row>
    <row r="631" spans="1:26" ht="19.5" customHeight="1" x14ac:dyDescent="0.3">
      <c r="A631" s="73"/>
      <c r="B631" s="73"/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</row>
    <row r="632" spans="1:26" ht="19.5" customHeight="1" x14ac:dyDescent="0.3">
      <c r="A632" s="73"/>
      <c r="B632" s="73"/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</row>
    <row r="633" spans="1:26" ht="19.5" customHeight="1" x14ac:dyDescent="0.3">
      <c r="A633" s="73"/>
      <c r="B633" s="73"/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</row>
    <row r="634" spans="1:26" ht="19.5" customHeight="1" x14ac:dyDescent="0.3">
      <c r="A634" s="73"/>
      <c r="B634" s="73"/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</row>
    <row r="635" spans="1:26" ht="19.5" customHeight="1" x14ac:dyDescent="0.3">
      <c r="A635" s="73"/>
      <c r="B635" s="73"/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</row>
    <row r="636" spans="1:26" ht="19.5" customHeight="1" x14ac:dyDescent="0.3">
      <c r="A636" s="73"/>
      <c r="B636" s="73"/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</row>
    <row r="637" spans="1:26" ht="19.5" customHeight="1" x14ac:dyDescent="0.3">
      <c r="A637" s="73"/>
      <c r="B637" s="73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</row>
    <row r="638" spans="1:26" ht="19.5" customHeight="1" x14ac:dyDescent="0.3">
      <c r="A638" s="73"/>
      <c r="B638" s="73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</row>
    <row r="639" spans="1:26" ht="19.5" customHeight="1" x14ac:dyDescent="0.3">
      <c r="A639" s="73"/>
      <c r="B639" s="73"/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</row>
    <row r="640" spans="1:26" ht="19.5" customHeight="1" x14ac:dyDescent="0.3">
      <c r="A640" s="73"/>
      <c r="B640" s="73"/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</row>
    <row r="641" spans="1:26" ht="19.5" customHeight="1" x14ac:dyDescent="0.3">
      <c r="A641" s="73"/>
      <c r="B641" s="73"/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</row>
    <row r="642" spans="1:26" ht="19.5" customHeight="1" x14ac:dyDescent="0.3">
      <c r="A642" s="73"/>
      <c r="B642" s="73"/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</row>
    <row r="643" spans="1:26" ht="19.5" customHeight="1" x14ac:dyDescent="0.3">
      <c r="A643" s="73"/>
      <c r="B643" s="73"/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</row>
    <row r="644" spans="1:26" ht="19.5" customHeight="1" x14ac:dyDescent="0.3">
      <c r="A644" s="73"/>
      <c r="B644" s="73"/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</row>
    <row r="645" spans="1:26" ht="19.5" customHeight="1" x14ac:dyDescent="0.3">
      <c r="A645" s="73"/>
      <c r="B645" s="73"/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</row>
    <row r="646" spans="1:26" ht="19.5" customHeight="1" x14ac:dyDescent="0.3">
      <c r="A646" s="73"/>
      <c r="B646" s="73"/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</row>
    <row r="647" spans="1:26" ht="19.5" customHeight="1" x14ac:dyDescent="0.3">
      <c r="A647" s="73"/>
      <c r="B647" s="73"/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</row>
    <row r="648" spans="1:26" ht="19.5" customHeight="1" x14ac:dyDescent="0.3">
      <c r="A648" s="73"/>
      <c r="B648" s="73"/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</row>
    <row r="649" spans="1:26" ht="19.5" customHeight="1" x14ac:dyDescent="0.3">
      <c r="A649" s="73"/>
      <c r="B649" s="73"/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</row>
    <row r="650" spans="1:26" ht="19.5" customHeight="1" x14ac:dyDescent="0.3">
      <c r="A650" s="73"/>
      <c r="B650" s="73"/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</row>
    <row r="651" spans="1:26" ht="19.5" customHeight="1" x14ac:dyDescent="0.3">
      <c r="A651" s="73"/>
      <c r="B651" s="73"/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</row>
    <row r="652" spans="1:26" ht="19.5" customHeight="1" x14ac:dyDescent="0.3">
      <c r="A652" s="73"/>
      <c r="B652" s="73"/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</row>
    <row r="653" spans="1:26" ht="19.5" customHeight="1" x14ac:dyDescent="0.3">
      <c r="A653" s="73"/>
      <c r="B653" s="73"/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  <c r="Z653" s="73"/>
    </row>
    <row r="654" spans="1:26" ht="19.5" customHeight="1" x14ac:dyDescent="0.3">
      <c r="A654" s="73"/>
      <c r="B654" s="73"/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73"/>
    </row>
    <row r="655" spans="1:26" ht="19.5" customHeight="1" x14ac:dyDescent="0.3">
      <c r="A655" s="73"/>
      <c r="B655" s="73"/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  <c r="Z655" s="73"/>
    </row>
    <row r="656" spans="1:26" ht="19.5" customHeight="1" x14ac:dyDescent="0.3">
      <c r="A656" s="73"/>
      <c r="B656" s="73"/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  <c r="Z656" s="73"/>
    </row>
    <row r="657" spans="1:26" ht="19.5" customHeight="1" x14ac:dyDescent="0.3">
      <c r="A657" s="73"/>
      <c r="B657" s="73"/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  <c r="Z657" s="73"/>
    </row>
    <row r="658" spans="1:26" ht="19.5" customHeight="1" x14ac:dyDescent="0.3">
      <c r="A658" s="73"/>
      <c r="B658" s="73"/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  <c r="Z658" s="73"/>
    </row>
    <row r="659" spans="1:26" ht="19.5" customHeight="1" x14ac:dyDescent="0.3">
      <c r="A659" s="73"/>
      <c r="B659" s="73"/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  <c r="Z659" s="73"/>
    </row>
    <row r="660" spans="1:26" ht="19.5" customHeight="1" x14ac:dyDescent="0.3">
      <c r="A660" s="73"/>
      <c r="B660" s="73"/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  <c r="Z660" s="73"/>
    </row>
    <row r="661" spans="1:26" ht="19.5" customHeight="1" x14ac:dyDescent="0.3">
      <c r="A661" s="73"/>
      <c r="B661" s="73"/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</row>
    <row r="662" spans="1:26" ht="19.5" customHeight="1" x14ac:dyDescent="0.3">
      <c r="A662" s="73"/>
      <c r="B662" s="73"/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  <c r="Z662" s="73"/>
    </row>
    <row r="663" spans="1:26" ht="19.5" customHeight="1" x14ac:dyDescent="0.3">
      <c r="A663" s="73"/>
      <c r="B663" s="73"/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  <c r="Z663" s="73"/>
    </row>
    <row r="664" spans="1:26" ht="19.5" customHeight="1" x14ac:dyDescent="0.3">
      <c r="A664" s="73"/>
      <c r="B664" s="73"/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  <c r="Z664" s="73"/>
    </row>
    <row r="665" spans="1:26" ht="19.5" customHeight="1" x14ac:dyDescent="0.3">
      <c r="A665" s="73"/>
      <c r="B665" s="73"/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  <c r="Z665" s="73"/>
    </row>
    <row r="666" spans="1:26" ht="19.5" customHeight="1" x14ac:dyDescent="0.3">
      <c r="A666" s="73"/>
      <c r="B666" s="73"/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  <c r="Z666" s="73"/>
    </row>
    <row r="667" spans="1:26" ht="19.5" customHeight="1" x14ac:dyDescent="0.3">
      <c r="A667" s="73"/>
      <c r="B667" s="73"/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  <c r="Z667" s="73"/>
    </row>
    <row r="668" spans="1:26" ht="19.5" customHeight="1" x14ac:dyDescent="0.3">
      <c r="A668" s="73"/>
      <c r="B668" s="73"/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  <c r="Z668" s="73"/>
    </row>
    <row r="669" spans="1:26" ht="19.5" customHeight="1" x14ac:dyDescent="0.3">
      <c r="A669" s="73"/>
      <c r="B669" s="73"/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/>
    </row>
    <row r="670" spans="1:26" ht="19.5" customHeight="1" x14ac:dyDescent="0.3">
      <c r="A670" s="73"/>
      <c r="B670" s="73"/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/>
    </row>
    <row r="671" spans="1:26" ht="19.5" customHeight="1" x14ac:dyDescent="0.3">
      <c r="A671" s="73"/>
      <c r="B671" s="73"/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/>
    </row>
    <row r="672" spans="1:26" ht="19.5" customHeight="1" x14ac:dyDescent="0.3">
      <c r="A672" s="73"/>
      <c r="B672" s="73"/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/>
    </row>
    <row r="673" spans="1:26" ht="19.5" customHeight="1" x14ac:dyDescent="0.3">
      <c r="A673" s="73"/>
      <c r="B673" s="73"/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  <c r="Z673" s="73"/>
    </row>
    <row r="674" spans="1:26" ht="19.5" customHeight="1" x14ac:dyDescent="0.3">
      <c r="A674" s="73"/>
      <c r="B674" s="73"/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/>
    </row>
    <row r="675" spans="1:26" ht="19.5" customHeight="1" x14ac:dyDescent="0.3">
      <c r="A675" s="73"/>
      <c r="B675" s="73"/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</row>
    <row r="676" spans="1:26" ht="19.5" customHeight="1" x14ac:dyDescent="0.3">
      <c r="A676" s="73"/>
      <c r="B676" s="73"/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</row>
    <row r="677" spans="1:26" ht="19.5" customHeight="1" x14ac:dyDescent="0.3">
      <c r="A677" s="73"/>
      <c r="B677" s="73"/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</row>
    <row r="678" spans="1:26" ht="19.5" customHeight="1" x14ac:dyDescent="0.3">
      <c r="A678" s="73"/>
      <c r="B678" s="73"/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</row>
    <row r="679" spans="1:26" ht="19.5" customHeight="1" x14ac:dyDescent="0.3">
      <c r="A679" s="73"/>
      <c r="B679" s="73"/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  <c r="Z679" s="73"/>
    </row>
    <row r="680" spans="1:26" ht="19.5" customHeight="1" x14ac:dyDescent="0.3">
      <c r="A680" s="73"/>
      <c r="B680" s="73"/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  <c r="Z680" s="73"/>
    </row>
    <row r="681" spans="1:26" ht="19.5" customHeight="1" x14ac:dyDescent="0.3">
      <c r="A681" s="73"/>
      <c r="B681" s="73"/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/>
    </row>
    <row r="682" spans="1:26" ht="19.5" customHeight="1" x14ac:dyDescent="0.3">
      <c r="A682" s="73"/>
      <c r="B682" s="73"/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/>
    </row>
    <row r="683" spans="1:26" ht="19.5" customHeight="1" x14ac:dyDescent="0.3">
      <c r="A683" s="73"/>
      <c r="B683" s="73"/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/>
    </row>
    <row r="684" spans="1:26" ht="19.5" customHeight="1" x14ac:dyDescent="0.3">
      <c r="A684" s="73"/>
      <c r="B684" s="73"/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  <c r="Z684" s="73"/>
    </row>
    <row r="685" spans="1:26" ht="19.5" customHeight="1" x14ac:dyDescent="0.3">
      <c r="A685" s="73"/>
      <c r="B685" s="73"/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  <c r="Z685" s="73"/>
    </row>
    <row r="686" spans="1:26" ht="19.5" customHeight="1" x14ac:dyDescent="0.3">
      <c r="A686" s="73"/>
      <c r="B686" s="73"/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  <c r="Z686" s="73"/>
    </row>
    <row r="687" spans="1:26" ht="19.5" customHeight="1" x14ac:dyDescent="0.3">
      <c r="A687" s="73"/>
      <c r="B687" s="73"/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  <c r="Z687" s="73"/>
    </row>
    <row r="688" spans="1:26" ht="19.5" customHeight="1" x14ac:dyDescent="0.3">
      <c r="A688" s="73"/>
      <c r="B688" s="73"/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  <c r="Z688" s="73"/>
    </row>
    <row r="689" spans="1:26" ht="19.5" customHeight="1" x14ac:dyDescent="0.3">
      <c r="A689" s="73"/>
      <c r="B689" s="73"/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  <c r="Z689" s="73"/>
    </row>
    <row r="690" spans="1:26" ht="19.5" customHeight="1" x14ac:dyDescent="0.3">
      <c r="A690" s="73"/>
      <c r="B690" s="73"/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  <c r="Z690" s="73"/>
    </row>
    <row r="691" spans="1:26" ht="19.5" customHeight="1" x14ac:dyDescent="0.3">
      <c r="A691" s="73"/>
      <c r="B691" s="73"/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  <c r="Z691" s="73"/>
    </row>
    <row r="692" spans="1:26" ht="19.5" customHeight="1" x14ac:dyDescent="0.3">
      <c r="A692" s="73"/>
      <c r="B692" s="73"/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  <c r="Z692" s="73"/>
    </row>
    <row r="693" spans="1:26" ht="19.5" customHeight="1" x14ac:dyDescent="0.3">
      <c r="A693" s="73"/>
      <c r="B693" s="73"/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  <c r="Z693" s="73"/>
    </row>
    <row r="694" spans="1:26" ht="19.5" customHeight="1" x14ac:dyDescent="0.3">
      <c r="A694" s="73"/>
      <c r="B694" s="73"/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  <c r="Z694" s="73"/>
    </row>
    <row r="695" spans="1:26" ht="19.5" customHeight="1" x14ac:dyDescent="0.3">
      <c r="A695" s="73"/>
      <c r="B695" s="73"/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  <c r="Z695" s="73"/>
    </row>
    <row r="696" spans="1:26" ht="19.5" customHeight="1" x14ac:dyDescent="0.3">
      <c r="A696" s="73"/>
      <c r="B696" s="73"/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  <c r="Z696" s="73"/>
    </row>
    <row r="697" spans="1:26" ht="19.5" customHeight="1" x14ac:dyDescent="0.3">
      <c r="A697" s="73"/>
      <c r="B697" s="73"/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  <c r="Z697" s="73"/>
    </row>
    <row r="698" spans="1:26" ht="19.5" customHeight="1" x14ac:dyDescent="0.3">
      <c r="A698" s="73"/>
      <c r="B698" s="73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  <c r="Z698" s="73"/>
    </row>
    <row r="699" spans="1:26" ht="19.5" customHeight="1" x14ac:dyDescent="0.3">
      <c r="A699" s="73"/>
      <c r="B699" s="73"/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  <c r="Z699" s="73"/>
    </row>
    <row r="700" spans="1:26" ht="19.5" customHeight="1" x14ac:dyDescent="0.3">
      <c r="A700" s="73"/>
      <c r="B700" s="73"/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  <c r="Z700" s="73"/>
    </row>
    <row r="701" spans="1:26" ht="19.5" customHeight="1" x14ac:dyDescent="0.3">
      <c r="A701" s="73"/>
      <c r="B701" s="73"/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</row>
    <row r="702" spans="1:26" ht="19.5" customHeight="1" x14ac:dyDescent="0.3">
      <c r="A702" s="73"/>
      <c r="B702" s="73"/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  <c r="Z702" s="73"/>
    </row>
    <row r="703" spans="1:26" ht="19.5" customHeight="1" x14ac:dyDescent="0.3">
      <c r="A703" s="73"/>
      <c r="B703" s="73"/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  <c r="Z703" s="73"/>
    </row>
    <row r="704" spans="1:26" ht="19.5" customHeight="1" x14ac:dyDescent="0.3">
      <c r="A704" s="73"/>
      <c r="B704" s="73"/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  <c r="Z704" s="73"/>
    </row>
    <row r="705" spans="1:26" ht="19.5" customHeight="1" x14ac:dyDescent="0.3">
      <c r="A705" s="73"/>
      <c r="B705" s="73"/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  <c r="Z705" s="73"/>
    </row>
    <row r="706" spans="1:26" ht="19.5" customHeight="1" x14ac:dyDescent="0.3">
      <c r="A706" s="73"/>
      <c r="B706" s="73"/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  <c r="Z706" s="73"/>
    </row>
    <row r="707" spans="1:26" ht="19.5" customHeight="1" x14ac:dyDescent="0.3">
      <c r="A707" s="73"/>
      <c r="B707" s="73"/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  <c r="Z707" s="73"/>
    </row>
    <row r="708" spans="1:26" ht="19.5" customHeight="1" x14ac:dyDescent="0.3">
      <c r="A708" s="73"/>
      <c r="B708" s="73"/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  <c r="Z708" s="73"/>
    </row>
    <row r="709" spans="1:26" ht="19.5" customHeight="1" x14ac:dyDescent="0.3">
      <c r="A709" s="73"/>
      <c r="B709" s="73"/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  <c r="Z709" s="73"/>
    </row>
    <row r="710" spans="1:26" ht="19.5" customHeight="1" x14ac:dyDescent="0.3">
      <c r="A710" s="73"/>
      <c r="B710" s="73"/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  <c r="Z710" s="73"/>
    </row>
    <row r="711" spans="1:26" ht="19.5" customHeight="1" x14ac:dyDescent="0.3">
      <c r="A711" s="73"/>
      <c r="B711" s="73"/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  <c r="Z711" s="73"/>
    </row>
    <row r="712" spans="1:26" ht="19.5" customHeight="1" x14ac:dyDescent="0.3">
      <c r="A712" s="73"/>
      <c r="B712" s="73"/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  <c r="Z712" s="73"/>
    </row>
    <row r="713" spans="1:26" ht="19.5" customHeight="1" x14ac:dyDescent="0.3">
      <c r="A713" s="73"/>
      <c r="B713" s="73"/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  <c r="Z713" s="73"/>
    </row>
    <row r="714" spans="1:26" ht="19.5" customHeight="1" x14ac:dyDescent="0.3">
      <c r="A714" s="73"/>
      <c r="B714" s="73"/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  <c r="Z714" s="73"/>
    </row>
    <row r="715" spans="1:26" ht="19.5" customHeight="1" x14ac:dyDescent="0.3">
      <c r="A715" s="73"/>
      <c r="B715" s="73"/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  <c r="Z715" s="73"/>
    </row>
    <row r="716" spans="1:26" ht="19.5" customHeight="1" x14ac:dyDescent="0.3">
      <c r="A716" s="73"/>
      <c r="B716" s="73"/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  <c r="Z716" s="73"/>
    </row>
    <row r="717" spans="1:26" ht="19.5" customHeight="1" x14ac:dyDescent="0.3">
      <c r="A717" s="73"/>
      <c r="B717" s="73"/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</row>
    <row r="718" spans="1:26" ht="19.5" customHeight="1" x14ac:dyDescent="0.3">
      <c r="A718" s="73"/>
      <c r="B718" s="73"/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  <c r="Z718" s="73"/>
    </row>
    <row r="719" spans="1:26" ht="19.5" customHeight="1" x14ac:dyDescent="0.3">
      <c r="A719" s="73"/>
      <c r="B719" s="73"/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  <c r="Z719" s="73"/>
    </row>
    <row r="720" spans="1:26" ht="19.5" customHeight="1" x14ac:dyDescent="0.3">
      <c r="A720" s="73"/>
      <c r="B720" s="73"/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  <c r="Z720" s="73"/>
    </row>
    <row r="721" spans="1:26" ht="19.5" customHeight="1" x14ac:dyDescent="0.3">
      <c r="A721" s="73"/>
      <c r="B721" s="73"/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  <c r="Z721" s="73"/>
    </row>
    <row r="722" spans="1:26" ht="19.5" customHeight="1" x14ac:dyDescent="0.3">
      <c r="A722" s="73"/>
      <c r="B722" s="73"/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  <c r="Z722" s="73"/>
    </row>
    <row r="723" spans="1:26" ht="19.5" customHeight="1" x14ac:dyDescent="0.3">
      <c r="A723" s="73"/>
      <c r="B723" s="73"/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  <c r="Z723" s="73"/>
    </row>
    <row r="724" spans="1:26" ht="19.5" customHeight="1" x14ac:dyDescent="0.3">
      <c r="A724" s="73"/>
      <c r="B724" s="73"/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  <c r="Z724" s="73"/>
    </row>
    <row r="725" spans="1:26" ht="19.5" customHeight="1" x14ac:dyDescent="0.3">
      <c r="A725" s="73"/>
      <c r="B725" s="73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  <c r="Z725" s="73"/>
    </row>
    <row r="726" spans="1:26" ht="19.5" customHeight="1" x14ac:dyDescent="0.3">
      <c r="A726" s="73"/>
      <c r="B726" s="73"/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</row>
    <row r="727" spans="1:26" ht="19.5" customHeight="1" x14ac:dyDescent="0.3">
      <c r="A727" s="73"/>
      <c r="B727" s="73"/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  <c r="Z727" s="73"/>
    </row>
    <row r="728" spans="1:26" ht="19.5" customHeight="1" x14ac:dyDescent="0.3">
      <c r="A728" s="73"/>
      <c r="B728" s="73"/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</row>
    <row r="729" spans="1:26" ht="19.5" customHeight="1" x14ac:dyDescent="0.3">
      <c r="A729" s="73"/>
      <c r="B729" s="73"/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  <c r="Z729" s="73"/>
    </row>
    <row r="730" spans="1:26" ht="19.5" customHeight="1" x14ac:dyDescent="0.3">
      <c r="A730" s="73"/>
      <c r="B730" s="73"/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  <c r="Z730" s="73"/>
    </row>
    <row r="731" spans="1:26" ht="19.5" customHeight="1" x14ac:dyDescent="0.3">
      <c r="A731" s="73"/>
      <c r="B731" s="73"/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  <c r="Z731" s="73"/>
    </row>
    <row r="732" spans="1:26" ht="19.5" customHeight="1" x14ac:dyDescent="0.3">
      <c r="A732" s="73"/>
      <c r="B732" s="73"/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  <c r="Z732" s="73"/>
    </row>
    <row r="733" spans="1:26" ht="19.5" customHeight="1" x14ac:dyDescent="0.3">
      <c r="A733" s="73"/>
      <c r="B733" s="73"/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  <c r="Z733" s="73"/>
    </row>
    <row r="734" spans="1:26" ht="19.5" customHeight="1" x14ac:dyDescent="0.3">
      <c r="A734" s="73"/>
      <c r="B734" s="73"/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  <c r="Z734" s="73"/>
    </row>
    <row r="735" spans="1:26" ht="19.5" customHeight="1" x14ac:dyDescent="0.3">
      <c r="A735" s="73"/>
      <c r="B735" s="73"/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  <c r="Z735" s="73"/>
    </row>
    <row r="736" spans="1:26" ht="19.5" customHeight="1" x14ac:dyDescent="0.3">
      <c r="A736" s="73"/>
      <c r="B736" s="73"/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  <c r="Z736" s="73"/>
    </row>
    <row r="737" spans="1:26" ht="19.5" customHeight="1" x14ac:dyDescent="0.3">
      <c r="A737" s="73"/>
      <c r="B737" s="73"/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</row>
    <row r="738" spans="1:26" ht="19.5" customHeight="1" x14ac:dyDescent="0.3">
      <c r="A738" s="73"/>
      <c r="B738" s="73"/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</row>
    <row r="739" spans="1:26" ht="19.5" customHeight="1" x14ac:dyDescent="0.3">
      <c r="A739" s="73"/>
      <c r="B739" s="73"/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  <c r="Z739" s="73"/>
    </row>
    <row r="740" spans="1:26" ht="19.5" customHeight="1" x14ac:dyDescent="0.3">
      <c r="A740" s="73"/>
      <c r="B740" s="73"/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  <c r="Z740" s="73"/>
    </row>
    <row r="741" spans="1:26" ht="19.5" customHeight="1" x14ac:dyDescent="0.3">
      <c r="A741" s="73"/>
      <c r="B741" s="73"/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  <c r="Z741" s="73"/>
    </row>
    <row r="742" spans="1:26" ht="19.5" customHeight="1" x14ac:dyDescent="0.3">
      <c r="A742" s="73"/>
      <c r="B742" s="73"/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  <c r="Z742" s="73"/>
    </row>
    <row r="743" spans="1:26" ht="19.5" customHeight="1" x14ac:dyDescent="0.3">
      <c r="A743" s="73"/>
      <c r="B743" s="73"/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  <c r="Z743" s="73"/>
    </row>
    <row r="744" spans="1:26" ht="19.5" customHeight="1" x14ac:dyDescent="0.3">
      <c r="A744" s="73"/>
      <c r="B744" s="73"/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  <c r="Z744" s="73"/>
    </row>
    <row r="745" spans="1:26" ht="19.5" customHeight="1" x14ac:dyDescent="0.3">
      <c r="A745" s="73"/>
      <c r="B745" s="73"/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  <c r="Z745" s="73"/>
    </row>
    <row r="746" spans="1:26" ht="19.5" customHeight="1" x14ac:dyDescent="0.3">
      <c r="A746" s="73"/>
      <c r="B746" s="73"/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  <c r="Z746" s="73"/>
    </row>
    <row r="747" spans="1:26" ht="19.5" customHeight="1" x14ac:dyDescent="0.3">
      <c r="A747" s="73"/>
      <c r="B747" s="73"/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  <c r="Z747" s="73"/>
    </row>
    <row r="748" spans="1:26" ht="19.5" customHeight="1" x14ac:dyDescent="0.3">
      <c r="A748" s="73"/>
      <c r="B748" s="73"/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</row>
    <row r="749" spans="1:26" ht="19.5" customHeight="1" x14ac:dyDescent="0.3">
      <c r="A749" s="73"/>
      <c r="B749" s="73"/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  <c r="Z749" s="73"/>
    </row>
    <row r="750" spans="1:26" ht="19.5" customHeight="1" x14ac:dyDescent="0.3">
      <c r="A750" s="73"/>
      <c r="B750" s="73"/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  <c r="Z750" s="73"/>
    </row>
    <row r="751" spans="1:26" ht="19.5" customHeight="1" x14ac:dyDescent="0.3">
      <c r="A751" s="73"/>
      <c r="B751" s="73"/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  <c r="Z751" s="73"/>
    </row>
    <row r="752" spans="1:26" ht="19.5" customHeight="1" x14ac:dyDescent="0.3">
      <c r="A752" s="73"/>
      <c r="B752" s="73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</row>
    <row r="753" spans="1:26" ht="19.5" customHeight="1" x14ac:dyDescent="0.3">
      <c r="A753" s="73"/>
      <c r="B753" s="73"/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  <c r="Z753" s="73"/>
    </row>
    <row r="754" spans="1:26" ht="19.5" customHeight="1" x14ac:dyDescent="0.3">
      <c r="A754" s="73"/>
      <c r="B754" s="73"/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  <c r="Z754" s="73"/>
    </row>
    <row r="755" spans="1:26" ht="19.5" customHeight="1" x14ac:dyDescent="0.3">
      <c r="A755" s="73"/>
      <c r="B755" s="73"/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  <c r="Z755" s="73"/>
    </row>
    <row r="756" spans="1:26" ht="19.5" customHeight="1" x14ac:dyDescent="0.3">
      <c r="A756" s="73"/>
      <c r="B756" s="73"/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  <c r="Z756" s="73"/>
    </row>
    <row r="757" spans="1:26" ht="19.5" customHeight="1" x14ac:dyDescent="0.3">
      <c r="A757" s="73"/>
      <c r="B757" s="73"/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  <c r="Z757" s="73"/>
    </row>
    <row r="758" spans="1:26" ht="19.5" customHeight="1" x14ac:dyDescent="0.3">
      <c r="A758" s="73"/>
      <c r="B758" s="73"/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  <c r="Z758" s="73"/>
    </row>
    <row r="759" spans="1:26" ht="19.5" customHeight="1" x14ac:dyDescent="0.3">
      <c r="A759" s="73"/>
      <c r="B759" s="73"/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  <c r="Z759" s="73"/>
    </row>
    <row r="760" spans="1:26" ht="19.5" customHeight="1" x14ac:dyDescent="0.3">
      <c r="A760" s="73"/>
      <c r="B760" s="73"/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  <c r="Z760" s="73"/>
    </row>
    <row r="761" spans="1:26" ht="19.5" customHeight="1" x14ac:dyDescent="0.3">
      <c r="A761" s="73"/>
      <c r="B761" s="73"/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  <c r="Z761" s="73"/>
    </row>
    <row r="762" spans="1:26" ht="19.5" customHeight="1" x14ac:dyDescent="0.3">
      <c r="A762" s="73"/>
      <c r="B762" s="73"/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  <c r="Z762" s="73"/>
    </row>
    <row r="763" spans="1:26" ht="19.5" customHeight="1" x14ac:dyDescent="0.3">
      <c r="A763" s="73"/>
      <c r="B763" s="73"/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  <c r="Z763" s="73"/>
    </row>
    <row r="764" spans="1:26" ht="19.5" customHeight="1" x14ac:dyDescent="0.3">
      <c r="A764" s="73"/>
      <c r="B764" s="73"/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  <c r="Z764" s="73"/>
    </row>
    <row r="765" spans="1:26" ht="19.5" customHeight="1" x14ac:dyDescent="0.3">
      <c r="A765" s="73"/>
      <c r="B765" s="73"/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  <c r="Z765" s="73"/>
    </row>
    <row r="766" spans="1:26" ht="19.5" customHeight="1" x14ac:dyDescent="0.3">
      <c r="A766" s="73"/>
      <c r="B766" s="73"/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  <c r="Z766" s="73"/>
    </row>
    <row r="767" spans="1:26" ht="19.5" customHeight="1" x14ac:dyDescent="0.3">
      <c r="A767" s="73"/>
      <c r="B767" s="73"/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73"/>
    </row>
    <row r="768" spans="1:26" ht="19.5" customHeight="1" x14ac:dyDescent="0.3">
      <c r="A768" s="73"/>
      <c r="B768" s="73"/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73"/>
    </row>
    <row r="769" spans="1:26" ht="19.5" customHeight="1" x14ac:dyDescent="0.3">
      <c r="A769" s="73"/>
      <c r="B769" s="73"/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  <c r="Z769" s="73"/>
    </row>
    <row r="770" spans="1:26" ht="19.5" customHeight="1" x14ac:dyDescent="0.3">
      <c r="A770" s="73"/>
      <c r="B770" s="73"/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  <c r="Z770" s="73"/>
    </row>
    <row r="771" spans="1:26" ht="19.5" customHeight="1" x14ac:dyDescent="0.3">
      <c r="A771" s="73"/>
      <c r="B771" s="73"/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  <c r="Z771" s="73"/>
    </row>
    <row r="772" spans="1:26" ht="19.5" customHeight="1" x14ac:dyDescent="0.3">
      <c r="A772" s="73"/>
      <c r="B772" s="73"/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  <c r="Z772" s="73"/>
    </row>
    <row r="773" spans="1:26" ht="19.5" customHeight="1" x14ac:dyDescent="0.3">
      <c r="A773" s="73"/>
      <c r="B773" s="73"/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  <c r="Z773" s="73"/>
    </row>
    <row r="774" spans="1:26" ht="19.5" customHeight="1" x14ac:dyDescent="0.3">
      <c r="A774" s="73"/>
      <c r="B774" s="73"/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</row>
    <row r="775" spans="1:26" ht="19.5" customHeight="1" x14ac:dyDescent="0.3">
      <c r="A775" s="73"/>
      <c r="B775" s="73"/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  <c r="Z775" s="73"/>
    </row>
    <row r="776" spans="1:26" ht="19.5" customHeight="1" x14ac:dyDescent="0.3">
      <c r="A776" s="73"/>
      <c r="B776" s="73"/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  <c r="Z776" s="73"/>
    </row>
    <row r="777" spans="1:26" ht="19.5" customHeight="1" x14ac:dyDescent="0.3">
      <c r="A777" s="73"/>
      <c r="B777" s="73"/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  <c r="Z777" s="73"/>
    </row>
    <row r="778" spans="1:26" ht="19.5" customHeight="1" x14ac:dyDescent="0.3">
      <c r="A778" s="73"/>
      <c r="B778" s="73"/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  <c r="Z778" s="73"/>
    </row>
    <row r="779" spans="1:26" ht="19.5" customHeight="1" x14ac:dyDescent="0.3">
      <c r="A779" s="73"/>
      <c r="B779" s="73"/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  <c r="Z779" s="73"/>
    </row>
    <row r="780" spans="1:26" ht="19.5" customHeight="1" x14ac:dyDescent="0.3">
      <c r="A780" s="73"/>
      <c r="B780" s="73"/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  <c r="Z780" s="73"/>
    </row>
    <row r="781" spans="1:26" ht="19.5" customHeight="1" x14ac:dyDescent="0.3">
      <c r="A781" s="73"/>
      <c r="B781" s="73"/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  <c r="Z781" s="73"/>
    </row>
    <row r="782" spans="1:26" ht="19.5" customHeight="1" x14ac:dyDescent="0.3">
      <c r="A782" s="73"/>
      <c r="B782" s="73"/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  <c r="Z782" s="73"/>
    </row>
    <row r="783" spans="1:26" ht="19.5" customHeight="1" x14ac:dyDescent="0.3">
      <c r="A783" s="73"/>
      <c r="B783" s="73"/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  <c r="Z783" s="73"/>
    </row>
    <row r="784" spans="1:26" ht="19.5" customHeight="1" x14ac:dyDescent="0.3">
      <c r="A784" s="73"/>
      <c r="B784" s="73"/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  <c r="Z784" s="73"/>
    </row>
    <row r="785" spans="1:26" ht="19.5" customHeight="1" x14ac:dyDescent="0.3">
      <c r="A785" s="73"/>
      <c r="B785" s="73"/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  <c r="Z785" s="73"/>
    </row>
    <row r="786" spans="1:26" ht="19.5" customHeight="1" x14ac:dyDescent="0.3">
      <c r="A786" s="73"/>
      <c r="B786" s="73"/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  <c r="Z786" s="73"/>
    </row>
    <row r="787" spans="1:26" ht="19.5" customHeight="1" x14ac:dyDescent="0.3">
      <c r="A787" s="73"/>
      <c r="B787" s="73"/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  <c r="Z787" s="73"/>
    </row>
    <row r="788" spans="1:26" ht="19.5" customHeight="1" x14ac:dyDescent="0.3">
      <c r="A788" s="73"/>
      <c r="B788" s="73"/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  <c r="Z788" s="73"/>
    </row>
    <row r="789" spans="1:26" ht="19.5" customHeight="1" x14ac:dyDescent="0.3">
      <c r="A789" s="73"/>
      <c r="B789" s="73"/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  <c r="Z789" s="73"/>
    </row>
    <row r="790" spans="1:26" ht="19.5" customHeight="1" x14ac:dyDescent="0.3">
      <c r="A790" s="73"/>
      <c r="B790" s="73"/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  <c r="Z790" s="73"/>
    </row>
    <row r="791" spans="1:26" ht="19.5" customHeight="1" x14ac:dyDescent="0.3">
      <c r="A791" s="73"/>
      <c r="B791" s="73"/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  <c r="Z791" s="73"/>
    </row>
    <row r="792" spans="1:26" ht="19.5" customHeight="1" x14ac:dyDescent="0.3">
      <c r="A792" s="73"/>
      <c r="B792" s="73"/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  <c r="Z792" s="73"/>
    </row>
    <row r="793" spans="1:26" ht="19.5" customHeight="1" x14ac:dyDescent="0.3">
      <c r="A793" s="73"/>
      <c r="B793" s="73"/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  <c r="Z793" s="73"/>
    </row>
    <row r="794" spans="1:26" ht="19.5" customHeight="1" x14ac:dyDescent="0.3">
      <c r="A794" s="73"/>
      <c r="B794" s="73"/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  <c r="Z794" s="73"/>
    </row>
    <row r="795" spans="1:26" ht="19.5" customHeight="1" x14ac:dyDescent="0.3">
      <c r="A795" s="73"/>
      <c r="B795" s="73"/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  <c r="Z795" s="73"/>
    </row>
    <row r="796" spans="1:26" ht="19.5" customHeight="1" x14ac:dyDescent="0.3">
      <c r="A796" s="73"/>
      <c r="B796" s="73"/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  <c r="Z796" s="73"/>
    </row>
    <row r="797" spans="1:26" ht="19.5" customHeight="1" x14ac:dyDescent="0.3">
      <c r="A797" s="73"/>
      <c r="B797" s="73"/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  <c r="Z797" s="73"/>
    </row>
    <row r="798" spans="1:26" ht="19.5" customHeight="1" x14ac:dyDescent="0.3">
      <c r="A798" s="73"/>
      <c r="B798" s="73"/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  <c r="Z798" s="73"/>
    </row>
    <row r="799" spans="1:26" ht="19.5" customHeight="1" x14ac:dyDescent="0.3">
      <c r="A799" s="73"/>
      <c r="B799" s="73"/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  <c r="Z799" s="73"/>
    </row>
    <row r="800" spans="1:26" ht="19.5" customHeight="1" x14ac:dyDescent="0.3">
      <c r="A800" s="73"/>
      <c r="B800" s="73"/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  <c r="Z800" s="73"/>
    </row>
    <row r="801" spans="1:26" ht="19.5" customHeight="1" x14ac:dyDescent="0.3">
      <c r="A801" s="73"/>
      <c r="B801" s="73"/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  <c r="Z801" s="73"/>
    </row>
    <row r="802" spans="1:26" ht="19.5" customHeight="1" x14ac:dyDescent="0.3">
      <c r="A802" s="73"/>
      <c r="B802" s="73"/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  <c r="Z802" s="73"/>
    </row>
    <row r="803" spans="1:26" ht="19.5" customHeight="1" x14ac:dyDescent="0.3">
      <c r="A803" s="73"/>
      <c r="B803" s="73"/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</row>
    <row r="804" spans="1:26" ht="19.5" customHeight="1" x14ac:dyDescent="0.3">
      <c r="A804" s="73"/>
      <c r="B804" s="73"/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  <c r="Z804" s="73"/>
    </row>
    <row r="805" spans="1:26" ht="19.5" customHeight="1" x14ac:dyDescent="0.3">
      <c r="A805" s="73"/>
      <c r="B805" s="73"/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  <c r="Z805" s="73"/>
    </row>
    <row r="806" spans="1:26" ht="19.5" customHeight="1" x14ac:dyDescent="0.3">
      <c r="A806" s="73"/>
      <c r="B806" s="73"/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  <c r="Z806" s="73"/>
    </row>
    <row r="807" spans="1:26" ht="19.5" customHeight="1" x14ac:dyDescent="0.3">
      <c r="A807" s="73"/>
      <c r="B807" s="73"/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  <c r="Z807" s="73"/>
    </row>
    <row r="808" spans="1:26" ht="19.5" customHeight="1" x14ac:dyDescent="0.3">
      <c r="A808" s="73"/>
      <c r="B808" s="73"/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  <c r="Z808" s="73"/>
    </row>
    <row r="809" spans="1:26" ht="19.5" customHeight="1" x14ac:dyDescent="0.3">
      <c r="A809" s="73"/>
      <c r="B809" s="73"/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  <c r="Z809" s="73"/>
    </row>
    <row r="810" spans="1:26" ht="19.5" customHeight="1" x14ac:dyDescent="0.3">
      <c r="A810" s="73"/>
      <c r="B810" s="73"/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  <c r="Z810" s="73"/>
    </row>
    <row r="811" spans="1:26" ht="19.5" customHeight="1" x14ac:dyDescent="0.3">
      <c r="A811" s="73"/>
      <c r="B811" s="73"/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  <c r="Z811" s="73"/>
    </row>
    <row r="812" spans="1:26" ht="19.5" customHeight="1" x14ac:dyDescent="0.3">
      <c r="A812" s="73"/>
      <c r="B812" s="73"/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  <c r="Z812" s="73"/>
    </row>
    <row r="813" spans="1:26" ht="19.5" customHeight="1" x14ac:dyDescent="0.3">
      <c r="A813" s="73"/>
      <c r="B813" s="73"/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  <c r="Z813" s="73"/>
    </row>
    <row r="814" spans="1:26" ht="19.5" customHeight="1" x14ac:dyDescent="0.3">
      <c r="A814" s="73"/>
      <c r="B814" s="73"/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  <c r="Z814" s="73"/>
    </row>
    <row r="815" spans="1:26" ht="19.5" customHeight="1" x14ac:dyDescent="0.3">
      <c r="A815" s="73"/>
      <c r="B815" s="73"/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  <c r="Z815" s="73"/>
    </row>
    <row r="816" spans="1:26" ht="19.5" customHeight="1" x14ac:dyDescent="0.3">
      <c r="A816" s="73"/>
      <c r="B816" s="73"/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  <c r="Z816" s="73"/>
    </row>
    <row r="817" spans="1:26" ht="19.5" customHeight="1" x14ac:dyDescent="0.3">
      <c r="A817" s="73"/>
      <c r="B817" s="73"/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  <c r="Z817" s="73"/>
    </row>
    <row r="818" spans="1:26" ht="19.5" customHeight="1" x14ac:dyDescent="0.3">
      <c r="A818" s="73"/>
      <c r="B818" s="73"/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  <c r="Z818" s="73"/>
    </row>
    <row r="819" spans="1:26" ht="19.5" customHeight="1" x14ac:dyDescent="0.3">
      <c r="A819" s="73"/>
      <c r="B819" s="73"/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  <c r="Z819" s="73"/>
    </row>
    <row r="820" spans="1:26" ht="19.5" customHeight="1" x14ac:dyDescent="0.3">
      <c r="A820" s="73"/>
      <c r="B820" s="73"/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  <c r="Z820" s="73"/>
    </row>
    <row r="821" spans="1:26" ht="19.5" customHeight="1" x14ac:dyDescent="0.3">
      <c r="A821" s="73"/>
      <c r="B821" s="73"/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  <c r="Z821" s="73"/>
    </row>
    <row r="822" spans="1:26" ht="19.5" customHeight="1" x14ac:dyDescent="0.3">
      <c r="A822" s="73"/>
      <c r="B822" s="73"/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  <c r="Z822" s="73"/>
    </row>
    <row r="823" spans="1:26" ht="19.5" customHeight="1" x14ac:dyDescent="0.3">
      <c r="A823" s="73"/>
      <c r="B823" s="73"/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  <c r="Z823" s="73"/>
    </row>
    <row r="824" spans="1:26" ht="19.5" customHeight="1" x14ac:dyDescent="0.3">
      <c r="A824" s="73"/>
      <c r="B824" s="73"/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  <c r="Z824" s="73"/>
    </row>
    <row r="825" spans="1:26" ht="19.5" customHeight="1" x14ac:dyDescent="0.3">
      <c r="A825" s="73"/>
      <c r="B825" s="73"/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</row>
    <row r="826" spans="1:26" ht="19.5" customHeight="1" x14ac:dyDescent="0.3">
      <c r="A826" s="73"/>
      <c r="B826" s="73"/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  <c r="Z826" s="73"/>
    </row>
    <row r="827" spans="1:26" ht="19.5" customHeight="1" x14ac:dyDescent="0.3">
      <c r="A827" s="73"/>
      <c r="B827" s="73"/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  <c r="Z827" s="73"/>
    </row>
    <row r="828" spans="1:26" ht="19.5" customHeight="1" x14ac:dyDescent="0.3">
      <c r="A828" s="73"/>
      <c r="B828" s="73"/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  <c r="Z828" s="73"/>
    </row>
    <row r="829" spans="1:26" ht="19.5" customHeight="1" x14ac:dyDescent="0.3">
      <c r="A829" s="73"/>
      <c r="B829" s="73"/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  <c r="Z829" s="73"/>
    </row>
    <row r="830" spans="1:26" ht="19.5" customHeight="1" x14ac:dyDescent="0.3">
      <c r="A830" s="73"/>
      <c r="B830" s="73"/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  <c r="Z830" s="73"/>
    </row>
    <row r="831" spans="1:26" ht="19.5" customHeight="1" x14ac:dyDescent="0.3">
      <c r="A831" s="73"/>
      <c r="B831" s="73"/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  <c r="Z831" s="73"/>
    </row>
    <row r="832" spans="1:26" ht="19.5" customHeight="1" x14ac:dyDescent="0.3">
      <c r="A832" s="73"/>
      <c r="B832" s="73"/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  <c r="Z832" s="73"/>
    </row>
    <row r="833" spans="1:26" ht="19.5" customHeight="1" x14ac:dyDescent="0.3">
      <c r="A833" s="73"/>
      <c r="B833" s="73"/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  <c r="Z833" s="73"/>
    </row>
    <row r="834" spans="1:26" ht="19.5" customHeight="1" x14ac:dyDescent="0.3">
      <c r="A834" s="73"/>
      <c r="B834" s="73"/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  <c r="Z834" s="73"/>
    </row>
    <row r="835" spans="1:26" ht="19.5" customHeight="1" x14ac:dyDescent="0.3">
      <c r="A835" s="73"/>
      <c r="B835" s="73"/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  <c r="Z835" s="73"/>
    </row>
    <row r="836" spans="1:26" ht="19.5" customHeight="1" x14ac:dyDescent="0.3">
      <c r="A836" s="73"/>
      <c r="B836" s="73"/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  <c r="Z836" s="73"/>
    </row>
    <row r="837" spans="1:26" ht="19.5" customHeight="1" x14ac:dyDescent="0.3">
      <c r="A837" s="73"/>
      <c r="B837" s="73"/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  <c r="Z837" s="73"/>
    </row>
    <row r="838" spans="1:26" ht="19.5" customHeight="1" x14ac:dyDescent="0.3">
      <c r="A838" s="73"/>
      <c r="B838" s="73"/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  <c r="Z838" s="73"/>
    </row>
    <row r="839" spans="1:26" ht="19.5" customHeight="1" x14ac:dyDescent="0.3">
      <c r="A839" s="73"/>
      <c r="B839" s="73"/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  <c r="Z839" s="73"/>
    </row>
    <row r="840" spans="1:26" ht="19.5" customHeight="1" x14ac:dyDescent="0.3">
      <c r="A840" s="73"/>
      <c r="B840" s="73"/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  <c r="Z840" s="73"/>
    </row>
    <row r="841" spans="1:26" ht="19.5" customHeight="1" x14ac:dyDescent="0.3">
      <c r="A841" s="73"/>
      <c r="B841" s="73"/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  <c r="Z841" s="73"/>
    </row>
    <row r="842" spans="1:26" ht="19.5" customHeight="1" x14ac:dyDescent="0.3">
      <c r="A842" s="73"/>
      <c r="B842" s="73"/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  <c r="Z842" s="73"/>
    </row>
    <row r="843" spans="1:26" ht="19.5" customHeight="1" x14ac:dyDescent="0.3">
      <c r="A843" s="73"/>
      <c r="B843" s="73"/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  <c r="Z843" s="73"/>
    </row>
    <row r="844" spans="1:26" ht="19.5" customHeight="1" x14ac:dyDescent="0.3">
      <c r="A844" s="73"/>
      <c r="B844" s="73"/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  <c r="Z844" s="73"/>
    </row>
    <row r="845" spans="1:26" ht="19.5" customHeight="1" x14ac:dyDescent="0.3">
      <c r="A845" s="73"/>
      <c r="B845" s="73"/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  <c r="Z845" s="73"/>
    </row>
    <row r="846" spans="1:26" ht="19.5" customHeight="1" x14ac:dyDescent="0.3">
      <c r="A846" s="73"/>
      <c r="B846" s="73"/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  <c r="Z846" s="73"/>
    </row>
    <row r="847" spans="1:26" ht="19.5" customHeight="1" x14ac:dyDescent="0.3">
      <c r="A847" s="73"/>
      <c r="B847" s="73"/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  <c r="Z847" s="73"/>
    </row>
    <row r="848" spans="1:26" ht="19.5" customHeight="1" x14ac:dyDescent="0.3">
      <c r="A848" s="73"/>
      <c r="B848" s="73"/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  <c r="Z848" s="73"/>
    </row>
    <row r="849" spans="1:26" ht="19.5" customHeight="1" x14ac:dyDescent="0.3">
      <c r="A849" s="73"/>
      <c r="B849" s="73"/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  <c r="Z849" s="73"/>
    </row>
    <row r="850" spans="1:26" ht="19.5" customHeight="1" x14ac:dyDescent="0.3">
      <c r="A850" s="73"/>
      <c r="B850" s="73"/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73"/>
    </row>
    <row r="851" spans="1:26" ht="19.5" customHeight="1" x14ac:dyDescent="0.3">
      <c r="A851" s="73"/>
      <c r="B851" s="73"/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  <c r="Z851" s="73"/>
    </row>
    <row r="852" spans="1:26" ht="19.5" customHeight="1" x14ac:dyDescent="0.3">
      <c r="A852" s="73"/>
      <c r="B852" s="73"/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  <c r="Z852" s="73"/>
    </row>
    <row r="853" spans="1:26" ht="19.5" customHeight="1" x14ac:dyDescent="0.3">
      <c r="A853" s="73"/>
      <c r="B853" s="73"/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  <c r="Z853" s="73"/>
    </row>
    <row r="854" spans="1:26" ht="19.5" customHeight="1" x14ac:dyDescent="0.3">
      <c r="A854" s="73"/>
      <c r="B854" s="73"/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  <c r="Z854" s="73"/>
    </row>
    <row r="855" spans="1:26" ht="19.5" customHeight="1" x14ac:dyDescent="0.3">
      <c r="A855" s="73"/>
      <c r="B855" s="73"/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  <c r="Z855" s="73"/>
    </row>
    <row r="856" spans="1:26" ht="19.5" customHeight="1" x14ac:dyDescent="0.3">
      <c r="A856" s="73"/>
      <c r="B856" s="73"/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  <c r="Z856" s="73"/>
    </row>
    <row r="857" spans="1:26" ht="19.5" customHeight="1" x14ac:dyDescent="0.3">
      <c r="A857" s="73"/>
      <c r="B857" s="73"/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  <c r="Z857" s="73"/>
    </row>
    <row r="858" spans="1:26" ht="19.5" customHeight="1" x14ac:dyDescent="0.3">
      <c r="A858" s="73"/>
      <c r="B858" s="73"/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  <c r="Z858" s="73"/>
    </row>
    <row r="859" spans="1:26" ht="19.5" customHeight="1" x14ac:dyDescent="0.3">
      <c r="A859" s="73"/>
      <c r="B859" s="73"/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</row>
    <row r="860" spans="1:26" ht="19.5" customHeight="1" x14ac:dyDescent="0.3">
      <c r="A860" s="73"/>
      <c r="B860" s="73"/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  <c r="Z860" s="73"/>
    </row>
    <row r="861" spans="1:26" ht="19.5" customHeight="1" x14ac:dyDescent="0.3">
      <c r="A861" s="73"/>
      <c r="B861" s="73"/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  <c r="Z861" s="73"/>
    </row>
    <row r="862" spans="1:26" ht="19.5" customHeight="1" x14ac:dyDescent="0.3">
      <c r="A862" s="73"/>
      <c r="B862" s="73"/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  <c r="Z862" s="73"/>
    </row>
    <row r="863" spans="1:26" ht="19.5" customHeight="1" x14ac:dyDescent="0.3">
      <c r="A863" s="73"/>
      <c r="B863" s="73"/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  <c r="Z863" s="73"/>
    </row>
    <row r="864" spans="1:26" ht="19.5" customHeight="1" x14ac:dyDescent="0.3">
      <c r="A864" s="73"/>
      <c r="B864" s="73"/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  <c r="Z864" s="73"/>
    </row>
    <row r="865" spans="1:26" ht="19.5" customHeight="1" x14ac:dyDescent="0.3">
      <c r="A865" s="73"/>
      <c r="B865" s="73"/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  <c r="Z865" s="73"/>
    </row>
    <row r="866" spans="1:26" ht="19.5" customHeight="1" x14ac:dyDescent="0.3">
      <c r="A866" s="73"/>
      <c r="B866" s="73"/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  <c r="Z866" s="73"/>
    </row>
    <row r="867" spans="1:26" ht="19.5" customHeight="1" x14ac:dyDescent="0.3">
      <c r="A867" s="73"/>
      <c r="B867" s="73"/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  <c r="Z867" s="73"/>
    </row>
    <row r="868" spans="1:26" ht="19.5" customHeight="1" x14ac:dyDescent="0.3">
      <c r="A868" s="73"/>
      <c r="B868" s="73"/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  <c r="Z868" s="73"/>
    </row>
    <row r="869" spans="1:26" ht="19.5" customHeight="1" x14ac:dyDescent="0.3">
      <c r="A869" s="73"/>
      <c r="B869" s="73"/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  <c r="Z869" s="73"/>
    </row>
    <row r="870" spans="1:26" ht="19.5" customHeight="1" x14ac:dyDescent="0.3">
      <c r="A870" s="73"/>
      <c r="B870" s="73"/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  <c r="Z870" s="73"/>
    </row>
    <row r="871" spans="1:26" ht="19.5" customHeight="1" x14ac:dyDescent="0.3">
      <c r="A871" s="73"/>
      <c r="B871" s="73"/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  <c r="Z871" s="73"/>
    </row>
    <row r="872" spans="1:26" ht="19.5" customHeight="1" x14ac:dyDescent="0.3">
      <c r="A872" s="73"/>
      <c r="B872" s="73"/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  <c r="Z872" s="73"/>
    </row>
    <row r="873" spans="1:26" ht="19.5" customHeight="1" x14ac:dyDescent="0.3">
      <c r="A873" s="73"/>
      <c r="B873" s="73"/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  <c r="Z873" s="73"/>
    </row>
    <row r="874" spans="1:26" ht="19.5" customHeight="1" x14ac:dyDescent="0.3">
      <c r="A874" s="73"/>
      <c r="B874" s="73"/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  <c r="Z874" s="73"/>
    </row>
    <row r="875" spans="1:26" ht="19.5" customHeight="1" x14ac:dyDescent="0.3">
      <c r="A875" s="73"/>
      <c r="B875" s="73"/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  <c r="Z875" s="73"/>
    </row>
    <row r="876" spans="1:26" ht="19.5" customHeight="1" x14ac:dyDescent="0.3">
      <c r="A876" s="73"/>
      <c r="B876" s="73"/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  <c r="Z876" s="73"/>
    </row>
    <row r="877" spans="1:26" ht="19.5" customHeight="1" x14ac:dyDescent="0.3">
      <c r="A877" s="73"/>
      <c r="B877" s="73"/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  <c r="Z877" s="73"/>
    </row>
    <row r="878" spans="1:26" ht="19.5" customHeight="1" x14ac:dyDescent="0.3">
      <c r="A878" s="73"/>
      <c r="B878" s="73"/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  <c r="Z878" s="73"/>
    </row>
    <row r="879" spans="1:26" ht="19.5" customHeight="1" x14ac:dyDescent="0.3">
      <c r="A879" s="73"/>
      <c r="B879" s="73"/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  <c r="Z879" s="73"/>
    </row>
    <row r="880" spans="1:26" ht="19.5" customHeight="1" x14ac:dyDescent="0.3">
      <c r="A880" s="73"/>
      <c r="B880" s="73"/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  <c r="Z880" s="73"/>
    </row>
    <row r="881" spans="1:26" ht="19.5" customHeight="1" x14ac:dyDescent="0.3">
      <c r="A881" s="73"/>
      <c r="B881" s="73"/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</row>
    <row r="882" spans="1:26" ht="19.5" customHeight="1" x14ac:dyDescent="0.3">
      <c r="A882" s="73"/>
      <c r="B882" s="73"/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</row>
    <row r="883" spans="1:26" ht="19.5" customHeight="1" x14ac:dyDescent="0.3">
      <c r="A883" s="73"/>
      <c r="B883" s="73"/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</row>
    <row r="884" spans="1:26" ht="19.5" customHeight="1" x14ac:dyDescent="0.3">
      <c r="A884" s="73"/>
      <c r="B884" s="73"/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</row>
    <row r="885" spans="1:26" ht="19.5" customHeight="1" x14ac:dyDescent="0.3">
      <c r="A885" s="73"/>
      <c r="B885" s="73"/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  <c r="Z885" s="73"/>
    </row>
    <row r="886" spans="1:26" ht="19.5" customHeight="1" x14ac:dyDescent="0.3">
      <c r="A886" s="73"/>
      <c r="B886" s="73"/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  <c r="Z886" s="73"/>
    </row>
    <row r="887" spans="1:26" ht="19.5" customHeight="1" x14ac:dyDescent="0.3">
      <c r="A887" s="73"/>
      <c r="B887" s="73"/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  <c r="Z887" s="73"/>
    </row>
    <row r="888" spans="1:26" ht="19.5" customHeight="1" x14ac:dyDescent="0.3">
      <c r="A888" s="73"/>
      <c r="B888" s="73"/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  <c r="Z888" s="73"/>
    </row>
    <row r="889" spans="1:26" ht="19.5" customHeight="1" x14ac:dyDescent="0.3">
      <c r="A889" s="73"/>
      <c r="B889" s="73"/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  <c r="Z889" s="73"/>
    </row>
    <row r="890" spans="1:26" ht="19.5" customHeight="1" x14ac:dyDescent="0.3">
      <c r="A890" s="73"/>
      <c r="B890" s="73"/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  <c r="Z890" s="73"/>
    </row>
    <row r="891" spans="1:26" ht="19.5" customHeight="1" x14ac:dyDescent="0.3">
      <c r="A891" s="73"/>
      <c r="B891" s="73"/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  <c r="Z891" s="73"/>
    </row>
    <row r="892" spans="1:26" ht="19.5" customHeight="1" x14ac:dyDescent="0.3">
      <c r="A892" s="73"/>
      <c r="B892" s="73"/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  <c r="Z892" s="73"/>
    </row>
    <row r="893" spans="1:26" ht="19.5" customHeight="1" x14ac:dyDescent="0.3">
      <c r="A893" s="73"/>
      <c r="B893" s="73"/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  <c r="Z893" s="73"/>
    </row>
    <row r="894" spans="1:26" ht="19.5" customHeight="1" x14ac:dyDescent="0.3">
      <c r="A894" s="73"/>
      <c r="B894" s="73"/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  <c r="Z894" s="73"/>
    </row>
    <row r="895" spans="1:26" ht="19.5" customHeight="1" x14ac:dyDescent="0.3">
      <c r="A895" s="73"/>
      <c r="B895" s="73"/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  <c r="Z895" s="73"/>
    </row>
    <row r="896" spans="1:26" ht="19.5" customHeight="1" x14ac:dyDescent="0.3">
      <c r="A896" s="73"/>
      <c r="B896" s="73"/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  <c r="Z896" s="73"/>
    </row>
    <row r="897" spans="1:26" ht="19.5" customHeight="1" x14ac:dyDescent="0.3">
      <c r="A897" s="73"/>
      <c r="B897" s="73"/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  <c r="Z897" s="73"/>
    </row>
    <row r="898" spans="1:26" ht="19.5" customHeight="1" x14ac:dyDescent="0.3">
      <c r="A898" s="73"/>
      <c r="B898" s="73"/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  <c r="Z898" s="73"/>
    </row>
    <row r="899" spans="1:26" ht="19.5" customHeight="1" x14ac:dyDescent="0.3">
      <c r="A899" s="73"/>
      <c r="B899" s="73"/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  <c r="Z899" s="73"/>
    </row>
    <row r="900" spans="1:26" ht="19.5" customHeight="1" x14ac:dyDescent="0.3">
      <c r="A900" s="73"/>
      <c r="B900" s="73"/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  <c r="Z900" s="73"/>
    </row>
    <row r="901" spans="1:26" ht="19.5" customHeight="1" x14ac:dyDescent="0.3">
      <c r="A901" s="73"/>
      <c r="B901" s="73"/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  <c r="Z901" s="73"/>
    </row>
    <row r="902" spans="1:26" ht="19.5" customHeight="1" x14ac:dyDescent="0.3">
      <c r="A902" s="73"/>
      <c r="B902" s="73"/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  <c r="Z902" s="73"/>
    </row>
    <row r="903" spans="1:26" ht="19.5" customHeight="1" x14ac:dyDescent="0.3">
      <c r="A903" s="73"/>
      <c r="B903" s="73"/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</row>
    <row r="904" spans="1:26" ht="19.5" customHeight="1" x14ac:dyDescent="0.3">
      <c r="A904" s="73"/>
      <c r="B904" s="73"/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</row>
    <row r="905" spans="1:26" ht="19.5" customHeight="1" x14ac:dyDescent="0.3">
      <c r="A905" s="73"/>
      <c r="B905" s="73"/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  <c r="Z905" s="73"/>
    </row>
    <row r="906" spans="1:26" ht="19.5" customHeight="1" x14ac:dyDescent="0.3">
      <c r="A906" s="73"/>
      <c r="B906" s="73"/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  <c r="Z906" s="73"/>
    </row>
    <row r="907" spans="1:26" ht="19.5" customHeight="1" x14ac:dyDescent="0.3">
      <c r="A907" s="73"/>
      <c r="B907" s="73"/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  <c r="Z907" s="73"/>
    </row>
    <row r="908" spans="1:26" ht="19.5" customHeight="1" x14ac:dyDescent="0.3">
      <c r="A908" s="73"/>
      <c r="B908" s="73"/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</row>
    <row r="909" spans="1:26" ht="19.5" customHeight="1" x14ac:dyDescent="0.3">
      <c r="A909" s="73"/>
      <c r="B909" s="73"/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  <c r="Z909" s="73"/>
    </row>
    <row r="910" spans="1:26" ht="19.5" customHeight="1" x14ac:dyDescent="0.3">
      <c r="A910" s="73"/>
      <c r="B910" s="73"/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  <c r="Z910" s="73"/>
    </row>
    <row r="911" spans="1:26" ht="19.5" customHeight="1" x14ac:dyDescent="0.3">
      <c r="A911" s="73"/>
      <c r="B911" s="73"/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  <c r="Z911" s="73"/>
    </row>
    <row r="912" spans="1:26" ht="19.5" customHeight="1" x14ac:dyDescent="0.3">
      <c r="A912" s="73"/>
      <c r="B912" s="73"/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  <c r="Z912" s="73"/>
    </row>
    <row r="913" spans="1:26" ht="19.5" customHeight="1" x14ac:dyDescent="0.3">
      <c r="A913" s="73"/>
      <c r="B913" s="73"/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  <c r="Z913" s="73"/>
    </row>
    <row r="914" spans="1:26" ht="19.5" customHeight="1" x14ac:dyDescent="0.3">
      <c r="A914" s="73"/>
      <c r="B914" s="73"/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  <c r="Z914" s="73"/>
    </row>
    <row r="915" spans="1:26" ht="19.5" customHeight="1" x14ac:dyDescent="0.3">
      <c r="A915" s="73"/>
      <c r="B915" s="73"/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  <c r="Z915" s="73"/>
    </row>
    <row r="916" spans="1:26" ht="19.5" customHeight="1" x14ac:dyDescent="0.3">
      <c r="A916" s="73"/>
      <c r="B916" s="73"/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  <c r="Z916" s="73"/>
    </row>
    <row r="917" spans="1:26" ht="19.5" customHeight="1" x14ac:dyDescent="0.3">
      <c r="A917" s="73"/>
      <c r="B917" s="73"/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  <c r="Z917" s="73"/>
    </row>
    <row r="918" spans="1:26" ht="19.5" customHeight="1" x14ac:dyDescent="0.3">
      <c r="A918" s="73"/>
      <c r="B918" s="73"/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  <c r="Z918" s="73"/>
    </row>
    <row r="919" spans="1:26" ht="19.5" customHeight="1" x14ac:dyDescent="0.3">
      <c r="A919" s="73"/>
      <c r="B919" s="73"/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  <c r="Z919" s="73"/>
    </row>
    <row r="920" spans="1:26" ht="19.5" customHeight="1" x14ac:dyDescent="0.3">
      <c r="A920" s="73"/>
      <c r="B920" s="73"/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  <c r="Z920" s="73"/>
    </row>
    <row r="921" spans="1:26" ht="19.5" customHeight="1" x14ac:dyDescent="0.3">
      <c r="A921" s="73"/>
      <c r="B921" s="73"/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  <c r="Z921" s="73"/>
    </row>
    <row r="922" spans="1:26" ht="19.5" customHeight="1" x14ac:dyDescent="0.3">
      <c r="A922" s="73"/>
      <c r="B922" s="73"/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  <c r="Z922" s="73"/>
    </row>
    <row r="923" spans="1:26" ht="19.5" customHeight="1" x14ac:dyDescent="0.3">
      <c r="A923" s="73"/>
      <c r="B923" s="73"/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  <c r="Z923" s="73"/>
    </row>
    <row r="924" spans="1:26" ht="19.5" customHeight="1" x14ac:dyDescent="0.3">
      <c r="A924" s="73"/>
      <c r="B924" s="73"/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  <c r="Z924" s="73"/>
    </row>
    <row r="925" spans="1:26" ht="19.5" customHeight="1" x14ac:dyDescent="0.3">
      <c r="A925" s="73"/>
      <c r="B925" s="73"/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  <c r="Z925" s="73"/>
    </row>
    <row r="926" spans="1:26" ht="19.5" customHeight="1" x14ac:dyDescent="0.3">
      <c r="A926" s="73"/>
      <c r="B926" s="73"/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  <c r="Z926" s="73"/>
    </row>
    <row r="927" spans="1:26" ht="19.5" customHeight="1" x14ac:dyDescent="0.3">
      <c r="A927" s="73"/>
      <c r="B927" s="73"/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  <c r="Z927" s="73"/>
    </row>
    <row r="928" spans="1:26" ht="19.5" customHeight="1" x14ac:dyDescent="0.3">
      <c r="A928" s="73"/>
      <c r="B928" s="73"/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  <c r="Z928" s="73"/>
    </row>
    <row r="929" spans="1:26" ht="19.5" customHeight="1" x14ac:dyDescent="0.3">
      <c r="A929" s="73"/>
      <c r="B929" s="73"/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  <c r="Z929" s="73"/>
    </row>
    <row r="930" spans="1:26" ht="19.5" customHeight="1" x14ac:dyDescent="0.3">
      <c r="A930" s="73"/>
      <c r="B930" s="73"/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  <c r="Z930" s="73"/>
    </row>
    <row r="931" spans="1:26" ht="19.5" customHeight="1" x14ac:dyDescent="0.3">
      <c r="A931" s="73"/>
      <c r="B931" s="73"/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  <c r="Z931" s="73"/>
    </row>
    <row r="932" spans="1:26" ht="19.5" customHeight="1" x14ac:dyDescent="0.3">
      <c r="A932" s="73"/>
      <c r="B932" s="73"/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  <c r="Z932" s="73"/>
    </row>
    <row r="933" spans="1:26" ht="19.5" customHeight="1" x14ac:dyDescent="0.3">
      <c r="A933" s="73"/>
      <c r="B933" s="73"/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  <c r="Z933" s="73"/>
    </row>
    <row r="934" spans="1:26" ht="19.5" customHeight="1" x14ac:dyDescent="0.3">
      <c r="A934" s="73"/>
      <c r="B934" s="73"/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  <c r="Z934" s="73"/>
    </row>
    <row r="935" spans="1:26" ht="19.5" customHeight="1" x14ac:dyDescent="0.3">
      <c r="A935" s="73"/>
      <c r="B935" s="73"/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  <c r="Z935" s="73"/>
    </row>
    <row r="936" spans="1:26" ht="19.5" customHeight="1" x14ac:dyDescent="0.3">
      <c r="A936" s="73"/>
      <c r="B936" s="73"/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  <c r="Z936" s="73"/>
    </row>
    <row r="937" spans="1:26" ht="19.5" customHeight="1" x14ac:dyDescent="0.3">
      <c r="A937" s="73"/>
      <c r="B937" s="73"/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  <c r="Z937" s="73"/>
    </row>
    <row r="938" spans="1:26" ht="19.5" customHeight="1" x14ac:dyDescent="0.3">
      <c r="A938" s="73"/>
      <c r="B938" s="73"/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  <c r="Z938" s="73"/>
    </row>
    <row r="939" spans="1:26" ht="19.5" customHeight="1" x14ac:dyDescent="0.3">
      <c r="A939" s="73"/>
      <c r="B939" s="73"/>
      <c r="C939" s="73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  <c r="Z939" s="73"/>
    </row>
    <row r="940" spans="1:26" ht="19.5" customHeight="1" x14ac:dyDescent="0.3">
      <c r="A940" s="73"/>
      <c r="B940" s="73"/>
      <c r="C940" s="73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  <c r="Z940" s="73"/>
    </row>
    <row r="941" spans="1:26" ht="19.5" customHeight="1" x14ac:dyDescent="0.3">
      <c r="A941" s="73"/>
      <c r="B941" s="73"/>
      <c r="C941" s="73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  <c r="Z941" s="73"/>
    </row>
    <row r="942" spans="1:26" ht="19.5" customHeight="1" x14ac:dyDescent="0.3">
      <c r="A942" s="73"/>
      <c r="B942" s="73"/>
      <c r="C942" s="73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  <c r="Z942" s="73"/>
    </row>
    <row r="943" spans="1:26" ht="19.5" customHeight="1" x14ac:dyDescent="0.3">
      <c r="A943" s="73"/>
      <c r="B943" s="73"/>
      <c r="C943" s="73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  <c r="Z943" s="73"/>
    </row>
    <row r="944" spans="1:26" ht="19.5" customHeight="1" x14ac:dyDescent="0.3">
      <c r="A944" s="73"/>
      <c r="B944" s="73"/>
      <c r="C944" s="73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  <c r="Z944" s="73"/>
    </row>
    <row r="945" spans="1:26" ht="19.5" customHeight="1" x14ac:dyDescent="0.3">
      <c r="A945" s="73"/>
      <c r="B945" s="73"/>
      <c r="C945" s="73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  <c r="Z945" s="73"/>
    </row>
    <row r="946" spans="1:26" ht="19.5" customHeight="1" x14ac:dyDescent="0.3">
      <c r="A946" s="73"/>
      <c r="B946" s="73"/>
      <c r="C946" s="73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  <c r="Z946" s="73"/>
    </row>
    <row r="947" spans="1:26" ht="19.5" customHeight="1" x14ac:dyDescent="0.3">
      <c r="A947" s="73"/>
      <c r="B947" s="73"/>
      <c r="C947" s="73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  <c r="Z947" s="73"/>
    </row>
    <row r="948" spans="1:26" ht="19.5" customHeight="1" x14ac:dyDescent="0.3">
      <c r="A948" s="73"/>
      <c r="B948" s="73"/>
      <c r="C948" s="73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  <c r="Z948" s="73"/>
    </row>
    <row r="949" spans="1:26" ht="19.5" customHeight="1" x14ac:dyDescent="0.3">
      <c r="A949" s="73"/>
      <c r="B949" s="73"/>
      <c r="C949" s="73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  <c r="Z949" s="73"/>
    </row>
    <row r="950" spans="1:26" ht="19.5" customHeight="1" x14ac:dyDescent="0.3">
      <c r="A950" s="73"/>
      <c r="B950" s="73"/>
      <c r="C950" s="73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  <c r="Z950" s="73"/>
    </row>
    <row r="951" spans="1:26" ht="19.5" customHeight="1" x14ac:dyDescent="0.3">
      <c r="A951" s="73"/>
      <c r="B951" s="73"/>
      <c r="C951" s="73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  <c r="Z951" s="73"/>
    </row>
    <row r="952" spans="1:26" ht="19.5" customHeight="1" x14ac:dyDescent="0.3">
      <c r="A952" s="73"/>
      <c r="B952" s="73"/>
      <c r="C952" s="73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  <c r="Z952" s="73"/>
    </row>
    <row r="953" spans="1:26" ht="19.5" customHeight="1" x14ac:dyDescent="0.3">
      <c r="A953" s="73"/>
      <c r="B953" s="73"/>
      <c r="C953" s="73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  <c r="Z953" s="73"/>
    </row>
    <row r="954" spans="1:26" ht="19.5" customHeight="1" x14ac:dyDescent="0.3">
      <c r="A954" s="73"/>
      <c r="B954" s="73"/>
      <c r="C954" s="73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  <c r="Z954" s="73"/>
    </row>
    <row r="955" spans="1:26" ht="19.5" customHeight="1" x14ac:dyDescent="0.3">
      <c r="A955" s="73"/>
      <c r="B955" s="73"/>
      <c r="C955" s="73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  <c r="Z955" s="73"/>
    </row>
    <row r="956" spans="1:26" ht="19.5" customHeight="1" x14ac:dyDescent="0.3">
      <c r="A956" s="73"/>
      <c r="B956" s="73"/>
      <c r="C956" s="73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  <c r="Z956" s="73"/>
    </row>
    <row r="957" spans="1:26" ht="19.5" customHeight="1" x14ac:dyDescent="0.3">
      <c r="A957" s="73"/>
      <c r="B957" s="73"/>
      <c r="C957" s="73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  <c r="Z957" s="73"/>
    </row>
    <row r="958" spans="1:26" ht="19.5" customHeight="1" x14ac:dyDescent="0.3">
      <c r="A958" s="73"/>
      <c r="B958" s="73"/>
      <c r="C958" s="73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  <c r="Z958" s="73"/>
    </row>
    <row r="959" spans="1:26" ht="19.5" customHeight="1" x14ac:dyDescent="0.3">
      <c r="A959" s="73"/>
      <c r="B959" s="73"/>
      <c r="C959" s="73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  <c r="Z959" s="73"/>
    </row>
    <row r="960" spans="1:26" ht="19.5" customHeight="1" x14ac:dyDescent="0.3">
      <c r="A960" s="73"/>
      <c r="B960" s="73"/>
      <c r="C960" s="73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  <c r="Z960" s="73"/>
    </row>
    <row r="961" spans="1:26" ht="19.5" customHeight="1" x14ac:dyDescent="0.3">
      <c r="A961" s="73"/>
      <c r="B961" s="73"/>
      <c r="C961" s="73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  <c r="Z961" s="73"/>
    </row>
    <row r="962" spans="1:26" ht="19.5" customHeight="1" x14ac:dyDescent="0.3">
      <c r="A962" s="73"/>
      <c r="B962" s="73"/>
      <c r="C962" s="73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  <c r="Z962" s="73"/>
    </row>
    <row r="963" spans="1:26" ht="19.5" customHeight="1" x14ac:dyDescent="0.3">
      <c r="A963" s="73"/>
      <c r="B963" s="73"/>
      <c r="C963" s="73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  <c r="Z963" s="73"/>
    </row>
    <row r="964" spans="1:26" ht="19.5" customHeight="1" x14ac:dyDescent="0.3">
      <c r="A964" s="73"/>
      <c r="B964" s="73"/>
      <c r="C964" s="73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  <c r="Z964" s="73"/>
    </row>
    <row r="965" spans="1:26" ht="19.5" customHeight="1" x14ac:dyDescent="0.3">
      <c r="A965" s="73"/>
      <c r="B965" s="73"/>
      <c r="C965" s="73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  <c r="Z965" s="73"/>
    </row>
    <row r="966" spans="1:26" ht="19.5" customHeight="1" x14ac:dyDescent="0.3">
      <c r="A966" s="73"/>
      <c r="B966" s="73"/>
      <c r="C966" s="73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  <c r="Z966" s="73"/>
    </row>
    <row r="967" spans="1:26" ht="19.5" customHeight="1" x14ac:dyDescent="0.3">
      <c r="A967" s="73"/>
      <c r="B967" s="73"/>
      <c r="C967" s="73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  <c r="Z967" s="73"/>
    </row>
    <row r="968" spans="1:26" ht="19.5" customHeight="1" x14ac:dyDescent="0.3">
      <c r="A968" s="73"/>
      <c r="B968" s="73"/>
      <c r="C968" s="73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  <c r="Z968" s="73"/>
    </row>
    <row r="969" spans="1:26" ht="19.5" customHeight="1" x14ac:dyDescent="0.3">
      <c r="A969" s="73"/>
      <c r="B969" s="73"/>
      <c r="C969" s="73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  <c r="Z969" s="73"/>
    </row>
    <row r="970" spans="1:26" ht="19.5" customHeight="1" x14ac:dyDescent="0.3">
      <c r="A970" s="73"/>
      <c r="B970" s="73"/>
      <c r="C970" s="73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  <c r="Z970" s="73"/>
    </row>
    <row r="971" spans="1:26" ht="19.5" customHeight="1" x14ac:dyDescent="0.3">
      <c r="A971" s="73"/>
      <c r="B971" s="73"/>
      <c r="C971" s="73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  <c r="Z971" s="73"/>
    </row>
    <row r="972" spans="1:26" ht="19.5" customHeight="1" x14ac:dyDescent="0.3">
      <c r="A972" s="73"/>
      <c r="B972" s="73"/>
      <c r="C972" s="73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  <c r="Z972" s="73"/>
    </row>
    <row r="973" spans="1:26" ht="19.5" customHeight="1" x14ac:dyDescent="0.3">
      <c r="A973" s="73"/>
      <c r="B973" s="73"/>
      <c r="C973" s="73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  <c r="Z973" s="73"/>
    </row>
    <row r="974" spans="1:26" ht="19.5" customHeight="1" x14ac:dyDescent="0.3">
      <c r="A974" s="73"/>
      <c r="B974" s="73"/>
      <c r="C974" s="73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  <c r="Z974" s="73"/>
    </row>
    <row r="975" spans="1:26" ht="19.5" customHeight="1" x14ac:dyDescent="0.3">
      <c r="A975" s="73"/>
      <c r="B975" s="73"/>
      <c r="C975" s="73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  <c r="Z975" s="73"/>
    </row>
    <row r="976" spans="1:26" ht="19.5" customHeight="1" x14ac:dyDescent="0.3">
      <c r="A976" s="73"/>
      <c r="B976" s="73"/>
      <c r="C976" s="73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  <c r="Z976" s="73"/>
    </row>
    <row r="977" spans="1:26" ht="19.5" customHeight="1" x14ac:dyDescent="0.3">
      <c r="A977" s="73"/>
      <c r="B977" s="73"/>
      <c r="C977" s="73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  <c r="Z977" s="73"/>
    </row>
    <row r="978" spans="1:26" ht="19.5" customHeight="1" x14ac:dyDescent="0.3">
      <c r="A978" s="73"/>
      <c r="B978" s="73"/>
      <c r="C978" s="73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  <c r="Z978" s="73"/>
    </row>
    <row r="979" spans="1:26" ht="19.5" customHeight="1" x14ac:dyDescent="0.3">
      <c r="A979" s="73"/>
      <c r="B979" s="73"/>
      <c r="C979" s="73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  <c r="Z979" s="73"/>
    </row>
    <row r="980" spans="1:26" ht="19.5" customHeight="1" x14ac:dyDescent="0.3">
      <c r="A980" s="73"/>
      <c r="B980" s="73"/>
      <c r="C980" s="73"/>
      <c r="D980" s="73"/>
      <c r="E980" s="73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  <c r="Z980" s="73"/>
    </row>
    <row r="981" spans="1:26" ht="19.5" customHeight="1" x14ac:dyDescent="0.3">
      <c r="A981" s="73"/>
      <c r="B981" s="73"/>
      <c r="C981" s="73"/>
      <c r="D981" s="73"/>
      <c r="E981" s="73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  <c r="Z981" s="73"/>
    </row>
    <row r="982" spans="1:26" ht="19.5" customHeight="1" x14ac:dyDescent="0.3">
      <c r="A982" s="73"/>
      <c r="B982" s="73"/>
      <c r="C982" s="73"/>
      <c r="D982" s="73"/>
      <c r="E982" s="73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  <c r="Z982" s="73"/>
    </row>
    <row r="983" spans="1:26" ht="19.5" customHeight="1" x14ac:dyDescent="0.3">
      <c r="A983" s="73"/>
      <c r="B983" s="73"/>
      <c r="C983" s="73"/>
      <c r="D983" s="73"/>
      <c r="E983" s="73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  <c r="Z983" s="73"/>
    </row>
    <row r="984" spans="1:26" ht="19.5" customHeight="1" x14ac:dyDescent="0.3">
      <c r="A984" s="73"/>
      <c r="B984" s="73"/>
      <c r="C984" s="73"/>
      <c r="D984" s="73"/>
      <c r="E984" s="73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  <c r="Z984" s="73"/>
    </row>
    <row r="985" spans="1:26" ht="19.5" customHeight="1" x14ac:dyDescent="0.3">
      <c r="A985" s="73"/>
      <c r="B985" s="73"/>
      <c r="C985" s="73"/>
      <c r="D985" s="73"/>
      <c r="E985" s="73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  <c r="Z985" s="73"/>
    </row>
    <row r="986" spans="1:26" ht="19.5" customHeight="1" x14ac:dyDescent="0.3">
      <c r="A986" s="73"/>
      <c r="B986" s="73"/>
      <c r="C986" s="73"/>
      <c r="D986" s="73"/>
      <c r="E986" s="73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  <c r="Z986" s="73"/>
    </row>
    <row r="987" spans="1:26" ht="19.5" customHeight="1" x14ac:dyDescent="0.3">
      <c r="A987" s="73"/>
      <c r="B987" s="73"/>
      <c r="C987" s="73"/>
      <c r="D987" s="73"/>
      <c r="E987" s="73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  <c r="Z987" s="73"/>
    </row>
    <row r="988" spans="1:26" ht="19.5" customHeight="1" x14ac:dyDescent="0.3">
      <c r="A988" s="73"/>
      <c r="B988" s="73"/>
      <c r="C988" s="73"/>
      <c r="D988" s="73"/>
      <c r="E988" s="73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  <c r="Z988" s="73"/>
    </row>
    <row r="989" spans="1:26" ht="19.5" customHeight="1" x14ac:dyDescent="0.3">
      <c r="A989" s="73"/>
      <c r="B989" s="73"/>
      <c r="C989" s="73"/>
      <c r="D989" s="73"/>
      <c r="E989" s="73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  <c r="Z989" s="73"/>
    </row>
    <row r="990" spans="1:26" ht="19.5" customHeight="1" x14ac:dyDescent="0.3">
      <c r="A990" s="73"/>
      <c r="B990" s="73"/>
      <c r="C990" s="73"/>
      <c r="D990" s="73"/>
      <c r="E990" s="73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  <c r="Z990" s="73"/>
    </row>
    <row r="991" spans="1:26" ht="19.5" customHeight="1" x14ac:dyDescent="0.3">
      <c r="A991" s="73"/>
      <c r="B991" s="73"/>
      <c r="C991" s="73"/>
      <c r="D991" s="73"/>
      <c r="E991" s="73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  <c r="Z991" s="73"/>
    </row>
    <row r="992" spans="1:26" ht="19.5" customHeight="1" x14ac:dyDescent="0.3">
      <c r="A992" s="73"/>
      <c r="B992" s="73"/>
      <c r="C992" s="73"/>
      <c r="D992" s="73"/>
      <c r="E992" s="73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  <c r="Z992" s="73"/>
    </row>
    <row r="993" spans="1:26" ht="19.5" customHeight="1" x14ac:dyDescent="0.3">
      <c r="A993" s="73"/>
      <c r="B993" s="73"/>
      <c r="C993" s="73"/>
      <c r="D993" s="73"/>
      <c r="E993" s="73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  <c r="Z993" s="73"/>
    </row>
    <row r="994" spans="1:26" ht="19.5" customHeight="1" x14ac:dyDescent="0.3">
      <c r="A994" s="73"/>
      <c r="B994" s="73"/>
      <c r="C994" s="73"/>
      <c r="D994" s="73"/>
      <c r="E994" s="73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  <c r="Z994" s="73"/>
    </row>
    <row r="995" spans="1:26" ht="19.5" customHeight="1" x14ac:dyDescent="0.3">
      <c r="A995" s="73"/>
      <c r="B995" s="73"/>
      <c r="C995" s="73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  <c r="Z995" s="73"/>
    </row>
    <row r="996" spans="1:26" ht="19.5" customHeight="1" x14ac:dyDescent="0.3">
      <c r="A996" s="73"/>
      <c r="B996" s="73"/>
      <c r="C996" s="73"/>
      <c r="D996" s="73"/>
      <c r="E996" s="73"/>
      <c r="F996" s="73"/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  <c r="Y996" s="73"/>
      <c r="Z996" s="73"/>
    </row>
    <row r="997" spans="1:26" ht="19.5" customHeight="1" x14ac:dyDescent="0.3">
      <c r="A997" s="73"/>
      <c r="B997" s="73"/>
      <c r="C997" s="73"/>
      <c r="D997" s="73"/>
      <c r="E997" s="73"/>
      <c r="F997" s="73"/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  <c r="Y997" s="73"/>
      <c r="Z997" s="73"/>
    </row>
    <row r="998" spans="1:26" ht="19.5" customHeight="1" x14ac:dyDescent="0.3">
      <c r="A998" s="73"/>
      <c r="B998" s="73"/>
      <c r="C998" s="73"/>
      <c r="D998" s="73"/>
      <c r="E998" s="73"/>
      <c r="F998" s="73"/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  <c r="Z998" s="73"/>
    </row>
    <row r="999" spans="1:26" ht="19.5" customHeight="1" x14ac:dyDescent="0.3">
      <c r="A999" s="73"/>
      <c r="B999" s="73"/>
      <c r="C999" s="73"/>
      <c r="D999" s="73"/>
      <c r="E999" s="73"/>
      <c r="F999" s="73"/>
      <c r="G999" s="73"/>
      <c r="H999" s="73"/>
      <c r="I999" s="73"/>
      <c r="J999" s="73"/>
      <c r="K999" s="73"/>
      <c r="L999" s="73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73"/>
      <c r="Y999" s="73"/>
      <c r="Z999" s="73"/>
    </row>
    <row r="1000" spans="1:26" ht="19.5" customHeight="1" x14ac:dyDescent="0.3">
      <c r="A1000" s="73"/>
      <c r="B1000" s="73"/>
      <c r="C1000" s="73"/>
      <c r="D1000" s="73"/>
      <c r="E1000" s="73"/>
      <c r="F1000" s="73"/>
      <c r="G1000" s="73"/>
      <c r="H1000" s="73"/>
      <c r="I1000" s="73"/>
      <c r="J1000" s="73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73"/>
      <c r="Y1000" s="73"/>
      <c r="Z1000" s="73"/>
    </row>
  </sheetData>
  <mergeCells count="3">
    <mergeCell ref="A1:F1"/>
    <mergeCell ref="A2:F2"/>
    <mergeCell ref="A3:F3"/>
  </mergeCells>
  <dataValidations count="11">
    <dataValidation type="decimal" allowBlank="1" showErrorMessage="1" sqref="B11:F13 B15:F17" xr:uid="{00000000-0002-0000-0D00-000000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0D00-000001000000}">
      <formula1>0</formula1>
      <formula2>199</formula2>
    </dataValidation>
    <dataValidation type="decimal" allowBlank="1" showErrorMessage="1" sqref="B28:F28 B31:F33 B36:F38 B43:F45 B52:F54 B57:F58 B62:F62" xr:uid="{00000000-0002-0000-0D00-000002000000}">
      <formula1>-1.79769313486231E+100</formula1>
      <formula2>1.79769313486231E+100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D00-000003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0D00-000004000000}">
      <formula1>0</formula1>
      <formula2>100</formula2>
    </dataValidation>
    <dataValidation type="decimal" allowBlank="1" showInputMessage="1" showErrorMessage="1" prompt="Promedio de años de servicios de los trabajadores afiliados activos." sqref="B19:F19" xr:uid="{00000000-0002-0000-0D00-000005000000}">
      <formula1>0</formula1>
      <formula2>100</formula2>
    </dataValidation>
    <dataValidation type="decimal" allowBlank="1" showInputMessage="1" showErrorMessage="1" prompt="La edad (en años) a la que el afiliado puede tramitar su jubilación o pensión." sqref="B24:F24" xr:uid="{00000000-0002-0000-0D00-000006000000}">
      <formula1>0</formula1>
      <formula2>199</formula2>
    </dataValidation>
    <dataValidation type="decimal" allowBlank="1" showInputMessage="1" showErrorMessage="1" prompt="El año en que el plan se encuentre en descapitalización." sqref="B61:F61" xr:uid="{00000000-0002-0000-0D00-000007000000}">
      <formula1>1900</formula1>
      <formula2>2099</formula2>
    </dataValidation>
    <dataValidation type="decimal" allowBlank="1" showInputMessage="1" showErrorMessage="1" prompt="El año en que se elaboró el estudio actuarial más reciente." sqref="B65:F65" xr:uid="{00000000-0002-0000-0D00-000008000000}">
      <formula1>1900</formula1>
      <formula2>2099</formula2>
    </dataValidation>
    <dataValidation type="decimal" allowBlank="1" showErrorMessage="1" sqref="B10:F10 B14:F14" xr:uid="{00000000-0002-0000-0D00-000009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0D00-00000A000000}">
      <formula1>0</formula1>
      <formula2>100</formula2>
    </dataValidation>
  </dataValidations>
  <pageMargins left="0.70866141732283472" right="0.70866141732283472" top="0.74803149606299213" bottom="0.74803149606299213" header="0" footer="0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H1000"/>
  <sheetViews>
    <sheetView showGridLines="0" topLeftCell="A34" workbookViewId="0">
      <selection sqref="A1:H46"/>
    </sheetView>
  </sheetViews>
  <sheetFormatPr baseColWidth="10" defaultColWidth="14.44140625" defaultRowHeight="15" customHeight="1" x14ac:dyDescent="0.3"/>
  <cols>
    <col min="1" max="1" width="58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  <col min="9" max="26" width="11" customWidth="1"/>
  </cols>
  <sheetData>
    <row r="1" spans="1:8" ht="40.5" customHeight="1" x14ac:dyDescent="0.3">
      <c r="A1" s="101" t="s">
        <v>123</v>
      </c>
      <c r="B1" s="102"/>
      <c r="C1" s="102"/>
      <c r="D1" s="102"/>
      <c r="E1" s="102"/>
      <c r="F1" s="102"/>
      <c r="G1" s="102"/>
      <c r="H1" s="103"/>
    </row>
    <row r="2" spans="1:8" ht="14.4" x14ac:dyDescent="0.3">
      <c r="A2" s="104" t="str">
        <f>'Formato 1'!A2</f>
        <v>INSTITUTO MUNICIPAL DE LAS MUJERES</v>
      </c>
      <c r="B2" s="105"/>
      <c r="C2" s="105"/>
      <c r="D2" s="105"/>
      <c r="E2" s="105"/>
      <c r="F2" s="105"/>
      <c r="G2" s="105"/>
      <c r="H2" s="106"/>
    </row>
    <row r="3" spans="1:8" ht="15" customHeight="1" x14ac:dyDescent="0.3">
      <c r="A3" s="107" t="s">
        <v>124</v>
      </c>
      <c r="B3" s="108"/>
      <c r="C3" s="108"/>
      <c r="D3" s="108"/>
      <c r="E3" s="108"/>
      <c r="F3" s="108"/>
      <c r="G3" s="108"/>
      <c r="H3" s="109"/>
    </row>
    <row r="4" spans="1:8" ht="15" customHeight="1" x14ac:dyDescent="0.3">
      <c r="A4" s="107" t="str">
        <f>'Formato 3'!A4</f>
        <v>Del 1 de Enero al 31 de Diciembre de 2025 (b)</v>
      </c>
      <c r="B4" s="108"/>
      <c r="C4" s="108"/>
      <c r="D4" s="108"/>
      <c r="E4" s="108"/>
      <c r="F4" s="108"/>
      <c r="G4" s="108"/>
      <c r="H4" s="109"/>
    </row>
    <row r="5" spans="1:8" ht="14.4" x14ac:dyDescent="0.3">
      <c r="A5" s="110" t="s">
        <v>3</v>
      </c>
      <c r="B5" s="111"/>
      <c r="C5" s="111"/>
      <c r="D5" s="111"/>
      <c r="E5" s="111"/>
      <c r="F5" s="111"/>
      <c r="G5" s="111"/>
      <c r="H5" s="112"/>
    </row>
    <row r="6" spans="1:8" ht="41.25" customHeight="1" x14ac:dyDescent="0.3">
      <c r="A6" s="19" t="s">
        <v>125</v>
      </c>
      <c r="B6" s="19" t="s">
        <v>567</v>
      </c>
      <c r="C6" s="19" t="s">
        <v>126</v>
      </c>
      <c r="D6" s="19" t="s">
        <v>127</v>
      </c>
      <c r="E6" s="19" t="s">
        <v>128</v>
      </c>
      <c r="F6" s="19" t="s">
        <v>129</v>
      </c>
      <c r="G6" s="19" t="s">
        <v>130</v>
      </c>
      <c r="H6" s="3" t="s">
        <v>131</v>
      </c>
    </row>
    <row r="7" spans="1:8" ht="14.4" x14ac:dyDescent="0.3">
      <c r="A7" s="20"/>
      <c r="B7" s="21"/>
      <c r="C7" s="21"/>
      <c r="D7" s="21"/>
      <c r="E7" s="21"/>
      <c r="F7" s="21"/>
      <c r="G7" s="21"/>
      <c r="H7" s="21"/>
    </row>
    <row r="8" spans="1:8" ht="14.4" x14ac:dyDescent="0.3">
      <c r="A8" s="22" t="s">
        <v>132</v>
      </c>
      <c r="B8" s="11">
        <f t="shared" ref="B8:H8" si="0">B9+B13</f>
        <v>0</v>
      </c>
      <c r="C8" s="11">
        <f t="shared" si="0"/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</row>
    <row r="9" spans="1:8" ht="15.75" customHeight="1" x14ac:dyDescent="0.3">
      <c r="A9" s="23" t="s">
        <v>133</v>
      </c>
      <c r="B9" s="10">
        <f t="shared" ref="B9:H9" si="1">SUM(B10:B12)</f>
        <v>0</v>
      </c>
      <c r="C9" s="10">
        <f t="shared" si="1"/>
        <v>0</v>
      </c>
      <c r="D9" s="10">
        <f t="shared" si="1"/>
        <v>0</v>
      </c>
      <c r="E9" s="10">
        <f t="shared" si="1"/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</row>
    <row r="10" spans="1:8" ht="17.25" customHeight="1" x14ac:dyDescent="0.3">
      <c r="A10" s="23" t="s">
        <v>134</v>
      </c>
      <c r="B10" s="24">
        <v>0</v>
      </c>
      <c r="C10" s="10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</row>
    <row r="11" spans="1:8" ht="14.4" x14ac:dyDescent="0.3">
      <c r="A11" s="23" t="s">
        <v>135</v>
      </c>
      <c r="B11" s="24">
        <v>0</v>
      </c>
      <c r="C11" s="10">
        <v>0</v>
      </c>
      <c r="D11" s="24">
        <v>0</v>
      </c>
      <c r="E11" s="24">
        <v>0</v>
      </c>
      <c r="F11" s="24">
        <v>0</v>
      </c>
      <c r="G11" s="10">
        <v>0</v>
      </c>
      <c r="H11" s="10">
        <v>0</v>
      </c>
    </row>
    <row r="12" spans="1:8" ht="16.5" customHeight="1" x14ac:dyDescent="0.3">
      <c r="A12" s="23" t="s">
        <v>136</v>
      </c>
      <c r="B12" s="24">
        <v>0</v>
      </c>
      <c r="C12" s="10">
        <v>0</v>
      </c>
      <c r="D12" s="24">
        <v>0</v>
      </c>
      <c r="E12" s="24">
        <v>0</v>
      </c>
      <c r="F12" s="24">
        <v>0</v>
      </c>
      <c r="G12" s="10">
        <v>0</v>
      </c>
      <c r="H12" s="10">
        <v>0</v>
      </c>
    </row>
    <row r="13" spans="1:8" ht="14.4" x14ac:dyDescent="0.3">
      <c r="A13" s="23" t="s">
        <v>137</v>
      </c>
      <c r="B13" s="10">
        <f t="shared" ref="B13:H13" si="2">SUM(B14:B16)</f>
        <v>0</v>
      </c>
      <c r="C13" s="10">
        <f t="shared" si="2"/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</row>
    <row r="14" spans="1:8" ht="14.4" x14ac:dyDescent="0.3">
      <c r="A14" s="23" t="s">
        <v>138</v>
      </c>
      <c r="B14" s="24">
        <v>0</v>
      </c>
      <c r="C14" s="10">
        <v>0</v>
      </c>
      <c r="D14" s="24">
        <v>0</v>
      </c>
      <c r="E14" s="24">
        <v>0</v>
      </c>
      <c r="F14" s="24">
        <v>0</v>
      </c>
      <c r="G14" s="10">
        <v>0</v>
      </c>
      <c r="H14" s="10">
        <v>0</v>
      </c>
    </row>
    <row r="15" spans="1:8" ht="15" customHeight="1" x14ac:dyDescent="0.3">
      <c r="A15" s="23" t="s">
        <v>139</v>
      </c>
      <c r="B15" s="24">
        <v>0</v>
      </c>
      <c r="C15" s="10">
        <v>0</v>
      </c>
      <c r="D15" s="24">
        <v>0</v>
      </c>
      <c r="E15" s="24">
        <v>0</v>
      </c>
      <c r="F15" s="24">
        <v>0</v>
      </c>
      <c r="G15" s="10">
        <v>0</v>
      </c>
      <c r="H15" s="10">
        <v>0</v>
      </c>
    </row>
    <row r="16" spans="1:8" ht="14.4" x14ac:dyDescent="0.3">
      <c r="A16" s="23" t="s">
        <v>140</v>
      </c>
      <c r="B16" s="24">
        <v>0</v>
      </c>
      <c r="C16" s="10">
        <v>0</v>
      </c>
      <c r="D16" s="24">
        <v>0</v>
      </c>
      <c r="E16" s="24">
        <v>0</v>
      </c>
      <c r="F16" s="24">
        <v>0</v>
      </c>
      <c r="G16" s="10">
        <v>0</v>
      </c>
      <c r="H16" s="10">
        <v>0</v>
      </c>
    </row>
    <row r="17" spans="1:8" ht="14.4" x14ac:dyDescent="0.3">
      <c r="A17" s="25"/>
      <c r="B17" s="26"/>
      <c r="C17" s="26"/>
      <c r="D17" s="26"/>
      <c r="E17" s="26"/>
      <c r="F17" s="26"/>
      <c r="G17" s="26"/>
      <c r="H17" s="26"/>
    </row>
    <row r="18" spans="1:8" ht="14.4" x14ac:dyDescent="0.3">
      <c r="A18" s="22" t="s">
        <v>141</v>
      </c>
      <c r="B18" s="11">
        <f>+'Formato 1'!F59</f>
        <v>4563284.13</v>
      </c>
      <c r="C18" s="27"/>
      <c r="D18" s="27"/>
      <c r="E18" s="27"/>
      <c r="F18" s="11">
        <f>+'Formato 1'!E59</f>
        <v>3799686.8</v>
      </c>
      <c r="G18" s="27"/>
      <c r="H18" s="27"/>
    </row>
    <row r="19" spans="1:8" ht="16.5" customHeight="1" x14ac:dyDescent="0.3">
      <c r="A19" s="25"/>
      <c r="B19" s="26"/>
      <c r="C19" s="26"/>
      <c r="D19" s="26"/>
      <c r="E19" s="26"/>
      <c r="F19" s="26"/>
      <c r="G19" s="26"/>
      <c r="H19" s="26"/>
    </row>
    <row r="20" spans="1:8" ht="14.25" customHeight="1" x14ac:dyDescent="0.3">
      <c r="A20" s="22" t="s">
        <v>142</v>
      </c>
      <c r="B20" s="11">
        <f t="shared" ref="B20:H20" si="3">B8+B18</f>
        <v>4563284.13</v>
      </c>
      <c r="C20" s="11">
        <f t="shared" si="3"/>
        <v>0</v>
      </c>
      <c r="D20" s="11">
        <f t="shared" si="3"/>
        <v>0</v>
      </c>
      <c r="E20" s="11">
        <f t="shared" si="3"/>
        <v>0</v>
      </c>
      <c r="F20" s="11">
        <f t="shared" si="3"/>
        <v>3799686.8</v>
      </c>
      <c r="G20" s="11">
        <f t="shared" si="3"/>
        <v>0</v>
      </c>
      <c r="H20" s="11">
        <f t="shared" si="3"/>
        <v>0</v>
      </c>
    </row>
    <row r="21" spans="1:8" ht="16.5" customHeight="1" x14ac:dyDescent="0.3">
      <c r="A21" s="25"/>
      <c r="B21" s="10"/>
      <c r="C21" s="10"/>
      <c r="D21" s="10"/>
      <c r="E21" s="10"/>
      <c r="F21" s="10"/>
      <c r="G21" s="10"/>
      <c r="H21" s="10"/>
    </row>
    <row r="22" spans="1:8" ht="16.5" customHeight="1" x14ac:dyDescent="0.3">
      <c r="A22" s="22" t="s">
        <v>143</v>
      </c>
      <c r="B22" s="11">
        <f t="shared" ref="B22:H22" si="4">SUM(B23:B25)</f>
        <v>0</v>
      </c>
      <c r="C22" s="11">
        <f t="shared" si="4"/>
        <v>0</v>
      </c>
      <c r="D22" s="11">
        <f t="shared" si="4"/>
        <v>0</v>
      </c>
      <c r="E22" s="11">
        <f t="shared" si="4"/>
        <v>0</v>
      </c>
      <c r="F22" s="11">
        <f t="shared" si="4"/>
        <v>0</v>
      </c>
      <c r="G22" s="11">
        <f t="shared" si="4"/>
        <v>0</v>
      </c>
      <c r="H22" s="11">
        <f t="shared" si="4"/>
        <v>0</v>
      </c>
    </row>
    <row r="23" spans="1:8" ht="15" customHeight="1" x14ac:dyDescent="0.3">
      <c r="A23" s="23" t="s">
        <v>144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1:8" ht="15" customHeight="1" x14ac:dyDescent="0.3">
      <c r="A24" s="23" t="s">
        <v>145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1:8" ht="15.75" customHeight="1" x14ac:dyDescent="0.3">
      <c r="A25" s="23" t="s">
        <v>146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</row>
    <row r="26" spans="1:8" ht="16.5" customHeight="1" x14ac:dyDescent="0.3">
      <c r="A26" s="28"/>
      <c r="B26" s="10"/>
      <c r="C26" s="10"/>
      <c r="D26" s="10"/>
      <c r="E26" s="10"/>
      <c r="F26" s="10"/>
      <c r="G26" s="10"/>
      <c r="H26" s="10"/>
    </row>
    <row r="27" spans="1:8" ht="16.5" customHeight="1" x14ac:dyDescent="0.3">
      <c r="A27" s="22" t="s">
        <v>147</v>
      </c>
      <c r="B27" s="11">
        <f t="shared" ref="B27:H27" si="5">SUM(B28:B30)</f>
        <v>0</v>
      </c>
      <c r="C27" s="11">
        <f t="shared" si="5"/>
        <v>0</v>
      </c>
      <c r="D27" s="11">
        <f t="shared" si="5"/>
        <v>0</v>
      </c>
      <c r="E27" s="11">
        <f t="shared" si="5"/>
        <v>0</v>
      </c>
      <c r="F27" s="11">
        <f t="shared" si="5"/>
        <v>0</v>
      </c>
      <c r="G27" s="11">
        <f t="shared" si="5"/>
        <v>0</v>
      </c>
      <c r="H27" s="11">
        <f t="shared" si="5"/>
        <v>0</v>
      </c>
    </row>
    <row r="28" spans="1:8" ht="15" customHeight="1" x14ac:dyDescent="0.3">
      <c r="A28" s="23" t="s">
        <v>148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</row>
    <row r="29" spans="1:8" ht="15" customHeight="1" x14ac:dyDescent="0.3">
      <c r="A29" s="23" t="s">
        <v>149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1:8" ht="15.75" customHeight="1" x14ac:dyDescent="0.3">
      <c r="A30" s="23" t="s">
        <v>150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</row>
    <row r="31" spans="1:8" ht="15" customHeight="1" x14ac:dyDescent="0.3">
      <c r="A31" s="29" t="s">
        <v>151</v>
      </c>
      <c r="B31" s="16"/>
      <c r="C31" s="16"/>
      <c r="D31" s="16"/>
      <c r="E31" s="16"/>
      <c r="F31" s="16"/>
      <c r="G31" s="16"/>
      <c r="H31" s="16"/>
    </row>
    <row r="32" spans="1:8" ht="15.75" customHeight="1" x14ac:dyDescent="0.3">
      <c r="A32" s="30"/>
    </row>
    <row r="33" spans="1:8" ht="14.25" customHeight="1" x14ac:dyDescent="0.3">
      <c r="A33" s="113" t="s">
        <v>152</v>
      </c>
      <c r="B33" s="114"/>
      <c r="C33" s="114"/>
      <c r="D33" s="114"/>
      <c r="E33" s="114"/>
      <c r="F33" s="114"/>
      <c r="G33" s="114"/>
      <c r="H33" s="114"/>
    </row>
    <row r="34" spans="1:8" ht="14.25" customHeight="1" x14ac:dyDescent="0.3">
      <c r="A34" s="114"/>
      <c r="B34" s="114"/>
      <c r="C34" s="114"/>
      <c r="D34" s="114"/>
      <c r="E34" s="114"/>
      <c r="F34" s="114"/>
      <c r="G34" s="114"/>
      <c r="H34" s="114"/>
    </row>
    <row r="35" spans="1:8" ht="14.25" customHeight="1" x14ac:dyDescent="0.3">
      <c r="A35" s="114"/>
      <c r="B35" s="114"/>
      <c r="C35" s="114"/>
      <c r="D35" s="114"/>
      <c r="E35" s="114"/>
      <c r="F35" s="114"/>
      <c r="G35" s="114"/>
      <c r="H35" s="114"/>
    </row>
    <row r="36" spans="1:8" ht="14.25" customHeight="1" x14ac:dyDescent="0.3">
      <c r="A36" s="114"/>
      <c r="B36" s="114"/>
      <c r="C36" s="114"/>
      <c r="D36" s="114"/>
      <c r="E36" s="114"/>
      <c r="F36" s="114"/>
      <c r="G36" s="114"/>
      <c r="H36" s="114"/>
    </row>
    <row r="37" spans="1:8" ht="14.25" customHeight="1" x14ac:dyDescent="0.3">
      <c r="A37" s="114"/>
      <c r="B37" s="114"/>
      <c r="C37" s="114"/>
      <c r="D37" s="114"/>
      <c r="E37" s="114"/>
      <c r="F37" s="114"/>
      <c r="G37" s="114"/>
      <c r="H37" s="114"/>
    </row>
    <row r="38" spans="1:8" ht="15.75" customHeight="1" x14ac:dyDescent="0.3">
      <c r="A38" s="30"/>
    </row>
    <row r="39" spans="1:8" ht="15.75" customHeight="1" x14ac:dyDescent="0.3">
      <c r="A39" s="19" t="s">
        <v>153</v>
      </c>
      <c r="B39" s="19" t="s">
        <v>154</v>
      </c>
      <c r="C39" s="19" t="s">
        <v>155</v>
      </c>
      <c r="D39" s="19" t="s">
        <v>156</v>
      </c>
      <c r="E39" s="19" t="s">
        <v>157</v>
      </c>
      <c r="F39" s="3" t="s">
        <v>158</v>
      </c>
    </row>
    <row r="40" spans="1:8" ht="15.75" customHeight="1" x14ac:dyDescent="0.3">
      <c r="A40" s="8"/>
      <c r="B40" s="15"/>
      <c r="C40" s="15"/>
      <c r="D40" s="15"/>
      <c r="E40" s="15"/>
      <c r="F40" s="15"/>
    </row>
    <row r="41" spans="1:8" ht="15.75" customHeight="1" x14ac:dyDescent="0.3">
      <c r="A41" s="22" t="s">
        <v>159</v>
      </c>
      <c r="B41" s="11">
        <f t="shared" ref="B41:F41" si="6">SUM(B42:B44)</f>
        <v>0</v>
      </c>
      <c r="C41" s="11">
        <f t="shared" si="6"/>
        <v>0</v>
      </c>
      <c r="D41" s="11">
        <f t="shared" si="6"/>
        <v>0</v>
      </c>
      <c r="E41" s="11">
        <f t="shared" si="6"/>
        <v>0</v>
      </c>
      <c r="F41" s="11">
        <f t="shared" si="6"/>
        <v>0</v>
      </c>
    </row>
    <row r="42" spans="1:8" ht="15.75" customHeight="1" x14ac:dyDescent="0.3">
      <c r="A42" s="23" t="s">
        <v>160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31"/>
    </row>
    <row r="43" spans="1:8" ht="15.75" customHeight="1" x14ac:dyDescent="0.3">
      <c r="A43" s="23" t="s">
        <v>161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31"/>
    </row>
    <row r="44" spans="1:8" ht="15.75" customHeight="1" x14ac:dyDescent="0.3">
      <c r="A44" s="23" t="s">
        <v>162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31"/>
    </row>
    <row r="45" spans="1:8" ht="15.75" customHeight="1" x14ac:dyDescent="0.3">
      <c r="A45" s="32" t="s">
        <v>151</v>
      </c>
      <c r="B45" s="16"/>
      <c r="C45" s="16"/>
      <c r="D45" s="16"/>
      <c r="E45" s="16"/>
      <c r="F45" s="16"/>
    </row>
    <row r="46" spans="1:8" ht="15.75" customHeight="1" x14ac:dyDescent="0.3"/>
    <row r="47" spans="1:8" ht="15.75" customHeight="1" x14ac:dyDescent="0.3"/>
    <row r="48" spans="1: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6">
    <mergeCell ref="A33:H37"/>
    <mergeCell ref="A1:H1"/>
    <mergeCell ref="A2:H2"/>
    <mergeCell ref="A3:H3"/>
    <mergeCell ref="A4:H4"/>
    <mergeCell ref="A5:H5"/>
  </mergeCells>
  <dataValidations disablePrompts="1" count="1">
    <dataValidation type="decimal" allowBlank="1" showErrorMessage="1" sqref="B8:H9 C10:C12 G11:H12 B13:H13 C14:C16 G14:H16 B17:H30" xr:uid="{00000000-0002-0000-01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64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/>
    <pageSetUpPr fitToPage="1"/>
  </sheetPr>
  <dimension ref="A1:K1000"/>
  <sheetViews>
    <sheetView showGridLines="0" topLeftCell="B1" workbookViewId="0">
      <selection sqref="A1:K25"/>
    </sheetView>
  </sheetViews>
  <sheetFormatPr baseColWidth="10" defaultColWidth="14.44140625" defaultRowHeight="15" customHeight="1" x14ac:dyDescent="0.3"/>
  <cols>
    <col min="1" max="1" width="82.4414062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26" width="11" customWidth="1"/>
  </cols>
  <sheetData>
    <row r="1" spans="1:11" ht="40.5" customHeight="1" x14ac:dyDescent="0.3">
      <c r="A1" s="115" t="s">
        <v>163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</row>
    <row r="2" spans="1:11" ht="14.4" x14ac:dyDescent="0.3">
      <c r="A2" s="104" t="str">
        <f>'Formato 1'!A2</f>
        <v>INSTITUTO MUNICIPAL DE LAS MUJERES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ht="14.4" x14ac:dyDescent="0.3">
      <c r="A3" s="107" t="s">
        <v>164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1" ht="14.4" x14ac:dyDescent="0.3">
      <c r="A4" s="107" t="s">
        <v>569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</row>
    <row r="5" spans="1:11" ht="14.4" x14ac:dyDescent="0.3">
      <c r="A5" s="107" t="s">
        <v>3</v>
      </c>
      <c r="B5" s="108"/>
      <c r="C5" s="108"/>
      <c r="D5" s="108"/>
      <c r="E5" s="108"/>
      <c r="F5" s="108"/>
      <c r="G5" s="108"/>
      <c r="H5" s="108"/>
      <c r="I5" s="108"/>
      <c r="J5" s="108"/>
      <c r="K5" s="109"/>
    </row>
    <row r="6" spans="1:11" ht="41.25" customHeight="1" x14ac:dyDescent="0.3">
      <c r="A6" s="3" t="s">
        <v>165</v>
      </c>
      <c r="B6" s="3" t="s">
        <v>166</v>
      </c>
      <c r="C6" s="3" t="s">
        <v>167</v>
      </c>
      <c r="D6" s="3" t="s">
        <v>168</v>
      </c>
      <c r="E6" s="3" t="s">
        <v>169</v>
      </c>
      <c r="F6" s="3" t="s">
        <v>170</v>
      </c>
      <c r="G6" s="3" t="s">
        <v>171</v>
      </c>
      <c r="H6" s="3" t="s">
        <v>172</v>
      </c>
      <c r="I6" s="3" t="s">
        <v>173</v>
      </c>
      <c r="J6" s="3" t="s">
        <v>174</v>
      </c>
      <c r="K6" s="3" t="s">
        <v>175</v>
      </c>
    </row>
    <row r="7" spans="1:11" ht="14.4" x14ac:dyDescent="0.3">
      <c r="A7" s="13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ht="14.4" x14ac:dyDescent="0.3">
      <c r="A8" s="7" t="s">
        <v>176</v>
      </c>
      <c r="B8" s="33"/>
      <c r="C8" s="33"/>
      <c r="D8" s="33"/>
      <c r="E8" s="34">
        <f>SUM(E9:E12)</f>
        <v>0</v>
      </c>
      <c r="F8" s="33"/>
      <c r="G8" s="34">
        <f t="shared" ref="G8:K8" si="0">SUM(G9:G12)</f>
        <v>0</v>
      </c>
      <c r="H8" s="34">
        <f t="shared" si="0"/>
        <v>0</v>
      </c>
      <c r="I8" s="34">
        <f t="shared" si="0"/>
        <v>0</v>
      </c>
      <c r="J8" s="34">
        <f t="shared" si="0"/>
        <v>0</v>
      </c>
      <c r="K8" s="34">
        <f t="shared" si="0"/>
        <v>0</v>
      </c>
    </row>
    <row r="9" spans="1:11" ht="14.4" x14ac:dyDescent="0.3">
      <c r="A9" s="9" t="s">
        <v>177</v>
      </c>
      <c r="B9" s="35">
        <v>45658</v>
      </c>
      <c r="C9" s="35">
        <v>45658</v>
      </c>
      <c r="D9" s="35">
        <v>45658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</row>
    <row r="10" spans="1:11" ht="14.4" x14ac:dyDescent="0.3">
      <c r="A10" s="9" t="s">
        <v>178</v>
      </c>
      <c r="B10" s="35">
        <v>45658</v>
      </c>
      <c r="C10" s="35">
        <v>45658</v>
      </c>
      <c r="D10" s="35">
        <v>45658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pans="1:11" ht="14.4" x14ac:dyDescent="0.3">
      <c r="A11" s="9" t="s">
        <v>179</v>
      </c>
      <c r="B11" s="35">
        <v>45658</v>
      </c>
      <c r="C11" s="35">
        <v>45658</v>
      </c>
      <c r="D11" s="35">
        <v>45658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pans="1:11" ht="14.4" x14ac:dyDescent="0.3">
      <c r="A12" s="9" t="s">
        <v>180</v>
      </c>
      <c r="B12" s="35">
        <v>45658</v>
      </c>
      <c r="C12" s="35">
        <v>45658</v>
      </c>
      <c r="D12" s="35">
        <v>45658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pans="1:11" ht="14.4" x14ac:dyDescent="0.3">
      <c r="A13" s="36" t="s">
        <v>151</v>
      </c>
      <c r="B13" s="37"/>
      <c r="C13" s="37"/>
      <c r="D13" s="37"/>
      <c r="E13" s="8"/>
      <c r="F13" s="8"/>
      <c r="G13" s="8"/>
      <c r="H13" s="8"/>
      <c r="I13" s="8"/>
      <c r="J13" s="8"/>
      <c r="K13" s="8"/>
    </row>
    <row r="14" spans="1:11" ht="14.4" x14ac:dyDescent="0.3">
      <c r="A14" s="7" t="s">
        <v>181</v>
      </c>
      <c r="B14" s="33"/>
      <c r="C14" s="33"/>
      <c r="D14" s="33"/>
      <c r="E14" s="34">
        <f>SUM(E15:E18)</f>
        <v>0</v>
      </c>
      <c r="F14" s="33"/>
      <c r="G14" s="34">
        <f t="shared" ref="G14:K14" si="1">SUM(G15:G18)</f>
        <v>0</v>
      </c>
      <c r="H14" s="34">
        <f t="shared" si="1"/>
        <v>0</v>
      </c>
      <c r="I14" s="34">
        <f t="shared" si="1"/>
        <v>0</v>
      </c>
      <c r="J14" s="34">
        <f t="shared" si="1"/>
        <v>0</v>
      </c>
      <c r="K14" s="34">
        <f t="shared" si="1"/>
        <v>0</v>
      </c>
    </row>
    <row r="15" spans="1:11" ht="14.4" x14ac:dyDescent="0.3">
      <c r="A15" s="9" t="s">
        <v>182</v>
      </c>
      <c r="B15" s="35">
        <v>45658</v>
      </c>
      <c r="C15" s="35">
        <v>45658</v>
      </c>
      <c r="D15" s="35">
        <v>45658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</row>
    <row r="16" spans="1:11" ht="14.4" x14ac:dyDescent="0.3">
      <c r="A16" s="9" t="s">
        <v>183</v>
      </c>
      <c r="B16" s="35">
        <v>45658</v>
      </c>
      <c r="C16" s="35">
        <v>45658</v>
      </c>
      <c r="D16" s="35">
        <v>45658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pans="1:11" ht="14.4" x14ac:dyDescent="0.3">
      <c r="A17" s="9" t="s">
        <v>184</v>
      </c>
      <c r="B17" s="35">
        <v>45658</v>
      </c>
      <c r="C17" s="35">
        <v>45658</v>
      </c>
      <c r="D17" s="35">
        <v>45658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spans="1:11" ht="14.4" x14ac:dyDescent="0.3">
      <c r="A18" s="9" t="s">
        <v>185</v>
      </c>
      <c r="B18" s="35">
        <v>45658</v>
      </c>
      <c r="C18" s="35">
        <v>45658</v>
      </c>
      <c r="D18" s="35">
        <v>45658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pans="1:11" ht="14.4" x14ac:dyDescent="0.3">
      <c r="A19" s="36"/>
      <c r="B19" s="37"/>
      <c r="C19" s="37"/>
      <c r="D19" s="37"/>
      <c r="E19" s="8"/>
      <c r="F19" s="8"/>
      <c r="G19" s="8"/>
      <c r="H19" s="8"/>
      <c r="I19" s="8"/>
      <c r="J19" s="8"/>
      <c r="K19" s="8"/>
    </row>
    <row r="20" spans="1:11" ht="14.4" x14ac:dyDescent="0.3">
      <c r="A20" s="7" t="s">
        <v>186</v>
      </c>
      <c r="B20" s="33"/>
      <c r="C20" s="33"/>
      <c r="D20" s="33"/>
      <c r="E20" s="34">
        <f>SUM(E8,E14)</f>
        <v>0</v>
      </c>
      <c r="F20" s="33"/>
      <c r="G20" s="34">
        <f t="shared" ref="G20:K20" si="2">SUM(G8,G14)</f>
        <v>0</v>
      </c>
      <c r="H20" s="34">
        <f t="shared" si="2"/>
        <v>0</v>
      </c>
      <c r="I20" s="34">
        <f t="shared" si="2"/>
        <v>0</v>
      </c>
      <c r="J20" s="34">
        <f t="shared" si="2"/>
        <v>0</v>
      </c>
      <c r="K20" s="34">
        <f t="shared" si="2"/>
        <v>0</v>
      </c>
    </row>
    <row r="21" spans="1:11" ht="15.75" customHeight="1" x14ac:dyDescent="0.3">
      <c r="A21" s="17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15.75" customHeight="1" x14ac:dyDescent="0.3"/>
    <row r="23" spans="1:11" ht="15.75" customHeight="1" x14ac:dyDescent="0.3"/>
    <row r="24" spans="1:11" ht="15.75" customHeight="1" x14ac:dyDescent="0.3"/>
    <row r="25" spans="1:11" ht="15.75" customHeight="1" x14ac:dyDescent="0.3"/>
    <row r="26" spans="1:11" ht="15.75" customHeight="1" x14ac:dyDescent="0.3"/>
    <row r="27" spans="1:11" ht="15.75" customHeight="1" x14ac:dyDescent="0.3"/>
    <row r="28" spans="1:11" ht="15.75" customHeight="1" x14ac:dyDescent="0.3"/>
    <row r="29" spans="1:11" ht="15.75" customHeight="1" x14ac:dyDescent="0.3"/>
    <row r="30" spans="1:11" ht="15.75" customHeight="1" x14ac:dyDescent="0.3"/>
    <row r="31" spans="1:11" ht="15.75" customHeight="1" x14ac:dyDescent="0.3"/>
    <row r="32" spans="1:1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">
    <mergeCell ref="A1:K1"/>
    <mergeCell ref="A2:K2"/>
    <mergeCell ref="A3:K3"/>
    <mergeCell ref="A4:K4"/>
    <mergeCell ref="A5:K5"/>
  </mergeCells>
  <dataValidations count="2">
    <dataValidation type="decimal" allowBlank="1" showErrorMessage="1" sqref="E8:K20" xr:uid="{00000000-0002-0000-0200-000000000000}">
      <formula1>-1.79769313486231E+100</formula1>
      <formula2>1.79769313486231E+100</formula2>
    </dataValidation>
    <dataValidation type="date" operator="greaterThanOrEqual" allowBlank="1" showErrorMessage="1" sqref="B9:D12 B15:D18" xr:uid="{00000000-0002-0000-0200-000001000000}">
      <formula1>36526</formula1>
    </dataValidation>
  </dataValidations>
  <pageMargins left="0.70866141732283472" right="0.70866141732283472" top="0.74803149606299213" bottom="0.74803149606299213" header="0" footer="0"/>
  <pageSetup scale="59" fitToWidth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I1000"/>
  <sheetViews>
    <sheetView showGridLines="0" topLeftCell="A69" workbookViewId="0">
      <selection sqref="A1:D76"/>
    </sheetView>
  </sheetViews>
  <sheetFormatPr baseColWidth="10" defaultColWidth="14.44140625" defaultRowHeight="15" customHeight="1" x14ac:dyDescent="0.3"/>
  <cols>
    <col min="1" max="1" width="102.44140625" customWidth="1"/>
    <col min="2" max="2" width="21.109375" customWidth="1"/>
    <col min="3" max="3" width="22.5546875" customWidth="1"/>
    <col min="4" max="4" width="22.6640625" customWidth="1"/>
    <col min="5" max="5" width="3.33203125" customWidth="1"/>
    <col min="6" max="6" width="11" customWidth="1"/>
    <col min="7" max="7" width="14.21875" customWidth="1"/>
    <col min="8" max="26" width="11" customWidth="1"/>
  </cols>
  <sheetData>
    <row r="1" spans="1:9" ht="40.5" customHeight="1" x14ac:dyDescent="0.3">
      <c r="A1" s="115" t="s">
        <v>187</v>
      </c>
      <c r="B1" s="102"/>
      <c r="C1" s="102"/>
      <c r="D1" s="103"/>
    </row>
    <row r="2" spans="1:9" ht="14.4" x14ac:dyDescent="0.3">
      <c r="A2" s="104" t="str">
        <f>'Formato 1'!A2</f>
        <v>INSTITUTO MUNICIPAL DE LAS MUJERES</v>
      </c>
      <c r="B2" s="105"/>
      <c r="C2" s="105"/>
      <c r="D2" s="106"/>
    </row>
    <row r="3" spans="1:9" ht="14.4" x14ac:dyDescent="0.3">
      <c r="A3" s="107" t="s">
        <v>188</v>
      </c>
      <c r="B3" s="108"/>
      <c r="C3" s="108"/>
      <c r="D3" s="109"/>
    </row>
    <row r="4" spans="1:9" ht="14.4" x14ac:dyDescent="0.3">
      <c r="A4" s="107" t="str">
        <f>'Formato 3'!A4</f>
        <v>Del 1 de Enero al 31 de Diciembre de 2025 (b)</v>
      </c>
      <c r="B4" s="108"/>
      <c r="C4" s="108"/>
      <c r="D4" s="109"/>
    </row>
    <row r="5" spans="1:9" ht="14.4" x14ac:dyDescent="0.3">
      <c r="A5" s="110" t="s">
        <v>3</v>
      </c>
      <c r="B5" s="111"/>
      <c r="C5" s="111"/>
      <c r="D5" s="112"/>
    </row>
    <row r="6" spans="1:9" ht="41.25" customHeight="1" x14ac:dyDescent="0.3"/>
    <row r="7" spans="1:9" ht="28.8" x14ac:dyDescent="0.3">
      <c r="A7" s="38" t="s">
        <v>5</v>
      </c>
      <c r="B7" s="3" t="s">
        <v>189</v>
      </c>
      <c r="C7" s="3" t="s">
        <v>190</v>
      </c>
      <c r="D7" s="3" t="s">
        <v>191</v>
      </c>
      <c r="G7" s="97"/>
    </row>
    <row r="8" spans="1:9" ht="14.4" x14ac:dyDescent="0.3">
      <c r="A8" s="7" t="s">
        <v>192</v>
      </c>
      <c r="B8" s="39">
        <f t="shared" ref="B8:D8" si="0">SUM(B9:B11)</f>
        <v>67870907.189999998</v>
      </c>
      <c r="C8" s="39">
        <f t="shared" si="0"/>
        <v>70350884.700000003</v>
      </c>
      <c r="D8" s="39">
        <f t="shared" si="0"/>
        <v>70350884.700000003</v>
      </c>
      <c r="G8" s="95"/>
    </row>
    <row r="9" spans="1:9" ht="14.4" x14ac:dyDescent="0.3">
      <c r="A9" s="9" t="s">
        <v>193</v>
      </c>
      <c r="B9" s="26">
        <v>67870907.189999998</v>
      </c>
      <c r="C9" s="26">
        <v>70350884.700000003</v>
      </c>
      <c r="D9" s="26">
        <v>70350884.700000003</v>
      </c>
      <c r="G9" s="96"/>
      <c r="I9" s="97"/>
    </row>
    <row r="10" spans="1:9" ht="14.4" x14ac:dyDescent="0.3">
      <c r="A10" s="9" t="s">
        <v>194</v>
      </c>
      <c r="B10" s="26">
        <v>0</v>
      </c>
      <c r="C10" s="26">
        <v>0</v>
      </c>
      <c r="D10" s="26">
        <v>0</v>
      </c>
      <c r="G10" s="94"/>
    </row>
    <row r="11" spans="1:9" ht="14.4" x14ac:dyDescent="0.3">
      <c r="A11" s="9" t="s">
        <v>195</v>
      </c>
      <c r="B11" s="26">
        <f t="shared" ref="B11:D11" si="1">B44</f>
        <v>0</v>
      </c>
      <c r="C11" s="26">
        <f t="shared" si="1"/>
        <v>0</v>
      </c>
      <c r="D11" s="26">
        <f t="shared" si="1"/>
        <v>0</v>
      </c>
    </row>
    <row r="12" spans="1:9" ht="14.4" x14ac:dyDescent="0.3">
      <c r="A12" s="9"/>
      <c r="B12" s="26"/>
      <c r="C12" s="26"/>
      <c r="D12" s="26"/>
    </row>
    <row r="13" spans="1:9" ht="14.4" x14ac:dyDescent="0.3">
      <c r="A13" s="7" t="s">
        <v>196</v>
      </c>
      <c r="B13" s="39">
        <f t="shared" ref="B13:D13" si="2">B14+B15</f>
        <v>67870907.189999998</v>
      </c>
      <c r="C13" s="39">
        <f t="shared" si="2"/>
        <v>58688032.229999982</v>
      </c>
      <c r="D13" s="39">
        <f t="shared" si="2"/>
        <v>56532666.649999999</v>
      </c>
    </row>
    <row r="14" spans="1:9" ht="14.4" x14ac:dyDescent="0.3">
      <c r="A14" s="9" t="s">
        <v>197</v>
      </c>
      <c r="B14" s="26">
        <v>67870907.189999998</v>
      </c>
      <c r="C14" s="26">
        <v>58688032.229999982</v>
      </c>
      <c r="D14" s="26">
        <v>56532666.649999999</v>
      </c>
    </row>
    <row r="15" spans="1:9" ht="14.4" x14ac:dyDescent="0.3">
      <c r="A15" s="9" t="s">
        <v>198</v>
      </c>
      <c r="B15" s="26">
        <v>0</v>
      </c>
      <c r="C15" s="26">
        <v>0</v>
      </c>
      <c r="D15" s="26">
        <v>0</v>
      </c>
    </row>
    <row r="16" spans="1:9" ht="14.4" x14ac:dyDescent="0.3">
      <c r="A16" s="9"/>
      <c r="B16" s="26"/>
      <c r="C16" s="26"/>
      <c r="D16" s="26"/>
    </row>
    <row r="17" spans="1:4" ht="14.4" x14ac:dyDescent="0.3">
      <c r="A17" s="7" t="s">
        <v>199</v>
      </c>
      <c r="B17" s="40">
        <v>0</v>
      </c>
      <c r="C17" s="39">
        <f t="shared" ref="C17:D17" si="3">C18+C19</f>
        <v>0</v>
      </c>
      <c r="D17" s="39">
        <f t="shared" si="3"/>
        <v>0</v>
      </c>
    </row>
    <row r="18" spans="1:4" ht="14.4" x14ac:dyDescent="0.3">
      <c r="A18" s="9" t="s">
        <v>200</v>
      </c>
      <c r="B18" s="41">
        <v>0</v>
      </c>
      <c r="C18" s="10">
        <v>0</v>
      </c>
      <c r="D18" s="10">
        <v>0</v>
      </c>
    </row>
    <row r="19" spans="1:4" ht="14.4" x14ac:dyDescent="0.3">
      <c r="A19" s="9" t="s">
        <v>201</v>
      </c>
      <c r="B19" s="41">
        <v>0</v>
      </c>
      <c r="C19" s="10">
        <v>0</v>
      </c>
      <c r="D19" s="10">
        <v>0</v>
      </c>
    </row>
    <row r="20" spans="1:4" ht="14.4" x14ac:dyDescent="0.3">
      <c r="A20" s="9"/>
      <c r="B20" s="26"/>
      <c r="C20" s="26"/>
      <c r="D20" s="26"/>
    </row>
    <row r="21" spans="1:4" ht="15.75" customHeight="1" x14ac:dyDescent="0.3">
      <c r="A21" s="7" t="s">
        <v>202</v>
      </c>
      <c r="B21" s="39">
        <f t="shared" ref="B21:D21" si="4">B8-B13+B17</f>
        <v>0</v>
      </c>
      <c r="C21" s="39">
        <f t="shared" si="4"/>
        <v>11662852.470000021</v>
      </c>
      <c r="D21" s="39">
        <f t="shared" si="4"/>
        <v>13818218.050000004</v>
      </c>
    </row>
    <row r="22" spans="1:4" ht="15.75" customHeight="1" x14ac:dyDescent="0.3">
      <c r="A22" s="7"/>
      <c r="B22" s="26"/>
      <c r="C22" s="26"/>
      <c r="D22" s="26"/>
    </row>
    <row r="23" spans="1:4" ht="15.75" customHeight="1" x14ac:dyDescent="0.3">
      <c r="A23" s="7" t="s">
        <v>203</v>
      </c>
      <c r="B23" s="39">
        <f t="shared" ref="B23:D23" si="5">B21-B11</f>
        <v>0</v>
      </c>
      <c r="C23" s="39">
        <f t="shared" si="5"/>
        <v>11662852.470000021</v>
      </c>
      <c r="D23" s="39">
        <f t="shared" si="5"/>
        <v>13818218.050000004</v>
      </c>
    </row>
    <row r="24" spans="1:4" ht="15.75" customHeight="1" x14ac:dyDescent="0.3">
      <c r="A24" s="7"/>
      <c r="B24" s="39"/>
      <c r="C24" s="39"/>
      <c r="D24" s="39"/>
    </row>
    <row r="25" spans="1:4" ht="15.75" customHeight="1" x14ac:dyDescent="0.3">
      <c r="A25" s="42" t="s">
        <v>204</v>
      </c>
      <c r="B25" s="39">
        <f t="shared" ref="B25:D25" si="6">B23-B17</f>
        <v>0</v>
      </c>
      <c r="C25" s="39">
        <f t="shared" si="6"/>
        <v>11662852.470000021</v>
      </c>
      <c r="D25" s="39">
        <f t="shared" si="6"/>
        <v>13818218.050000004</v>
      </c>
    </row>
    <row r="26" spans="1:4" ht="15.75" customHeight="1" x14ac:dyDescent="0.3">
      <c r="A26" s="43"/>
      <c r="B26" s="44"/>
      <c r="C26" s="44"/>
      <c r="D26" s="44"/>
    </row>
    <row r="27" spans="1:4" ht="15.75" customHeight="1" x14ac:dyDescent="0.3">
      <c r="A27" s="30"/>
    </row>
    <row r="28" spans="1:4" ht="15.75" customHeight="1" x14ac:dyDescent="0.3">
      <c r="A28" s="38" t="s">
        <v>205</v>
      </c>
      <c r="B28" s="3" t="s">
        <v>206</v>
      </c>
      <c r="C28" s="3" t="s">
        <v>190</v>
      </c>
      <c r="D28" s="3" t="s">
        <v>207</v>
      </c>
    </row>
    <row r="29" spans="1:4" ht="15.75" customHeight="1" x14ac:dyDescent="0.3">
      <c r="A29" s="7" t="s">
        <v>208</v>
      </c>
      <c r="B29" s="11">
        <f t="shared" ref="B29:D29" si="7">B30+B31</f>
        <v>0</v>
      </c>
      <c r="C29" s="11">
        <f t="shared" si="7"/>
        <v>0</v>
      </c>
      <c r="D29" s="11">
        <f t="shared" si="7"/>
        <v>0</v>
      </c>
    </row>
    <row r="30" spans="1:4" ht="15.75" customHeight="1" x14ac:dyDescent="0.3">
      <c r="A30" s="9" t="s">
        <v>209</v>
      </c>
      <c r="B30" s="10">
        <v>0</v>
      </c>
      <c r="C30" s="10">
        <v>0</v>
      </c>
      <c r="D30" s="10">
        <v>0</v>
      </c>
    </row>
    <row r="31" spans="1:4" ht="15.75" customHeight="1" x14ac:dyDescent="0.3">
      <c r="A31" s="9" t="s">
        <v>210</v>
      </c>
      <c r="B31" s="10">
        <v>0</v>
      </c>
      <c r="C31" s="10">
        <v>0</v>
      </c>
      <c r="D31" s="10">
        <v>0</v>
      </c>
    </row>
    <row r="32" spans="1:4" ht="15.75" customHeight="1" x14ac:dyDescent="0.3">
      <c r="A32" s="8"/>
      <c r="B32" s="10"/>
      <c r="C32" s="10"/>
      <c r="D32" s="10"/>
    </row>
    <row r="33" spans="1:4" ht="14.25" customHeight="1" x14ac:dyDescent="0.3">
      <c r="A33" s="7" t="s">
        <v>211</v>
      </c>
      <c r="B33" s="11">
        <f t="shared" ref="B33:D33" si="8">B25+B29</f>
        <v>0</v>
      </c>
      <c r="C33" s="11">
        <f t="shared" si="8"/>
        <v>11662852.470000021</v>
      </c>
      <c r="D33" s="11">
        <f t="shared" si="8"/>
        <v>13818218.050000004</v>
      </c>
    </row>
    <row r="34" spans="1:4" ht="14.25" customHeight="1" x14ac:dyDescent="0.3">
      <c r="A34" s="17"/>
      <c r="B34" s="18"/>
      <c r="C34" s="18"/>
      <c r="D34" s="18"/>
    </row>
    <row r="35" spans="1:4" ht="14.25" customHeight="1" x14ac:dyDescent="0.3">
      <c r="A35" s="30"/>
    </row>
    <row r="36" spans="1:4" ht="14.25" customHeight="1" x14ac:dyDescent="0.3">
      <c r="A36" s="38" t="s">
        <v>205</v>
      </c>
      <c r="B36" s="3" t="s">
        <v>212</v>
      </c>
      <c r="C36" s="3" t="s">
        <v>190</v>
      </c>
      <c r="D36" s="3" t="s">
        <v>191</v>
      </c>
    </row>
    <row r="37" spans="1:4" ht="14.25" customHeight="1" x14ac:dyDescent="0.3">
      <c r="A37" s="7" t="s">
        <v>213</v>
      </c>
      <c r="B37" s="11">
        <f t="shared" ref="B37:D37" si="9">B38+B39</f>
        <v>0</v>
      </c>
      <c r="C37" s="11">
        <f t="shared" si="9"/>
        <v>0</v>
      </c>
      <c r="D37" s="11">
        <f t="shared" si="9"/>
        <v>0</v>
      </c>
    </row>
    <row r="38" spans="1:4" ht="15.75" customHeight="1" x14ac:dyDescent="0.3">
      <c r="A38" s="9" t="s">
        <v>214</v>
      </c>
      <c r="B38" s="10">
        <v>0</v>
      </c>
      <c r="C38" s="10">
        <v>0</v>
      </c>
      <c r="D38" s="10">
        <v>0</v>
      </c>
    </row>
    <row r="39" spans="1:4" ht="15.75" customHeight="1" x14ac:dyDescent="0.3">
      <c r="A39" s="9" t="s">
        <v>215</v>
      </c>
      <c r="B39" s="10">
        <v>0</v>
      </c>
      <c r="C39" s="10">
        <v>0</v>
      </c>
      <c r="D39" s="10">
        <v>0</v>
      </c>
    </row>
    <row r="40" spans="1:4" ht="15.75" customHeight="1" x14ac:dyDescent="0.3">
      <c r="A40" s="7" t="s">
        <v>216</v>
      </c>
      <c r="B40" s="11">
        <f t="shared" ref="B40:D40" si="10">B41+B42</f>
        <v>0</v>
      </c>
      <c r="C40" s="11">
        <f t="shared" si="10"/>
        <v>0</v>
      </c>
      <c r="D40" s="11">
        <f t="shared" si="10"/>
        <v>0</v>
      </c>
    </row>
    <row r="41" spans="1:4" ht="15.75" customHeight="1" x14ac:dyDescent="0.3">
      <c r="A41" s="9" t="s">
        <v>217</v>
      </c>
      <c r="B41" s="10">
        <v>0</v>
      </c>
      <c r="C41" s="10">
        <v>0</v>
      </c>
      <c r="D41" s="10">
        <v>0</v>
      </c>
    </row>
    <row r="42" spans="1:4" ht="15.75" customHeight="1" x14ac:dyDescent="0.3">
      <c r="A42" s="9" t="s">
        <v>218</v>
      </c>
      <c r="B42" s="10">
        <v>0</v>
      </c>
      <c r="C42" s="10">
        <v>0</v>
      </c>
      <c r="D42" s="10">
        <v>0</v>
      </c>
    </row>
    <row r="43" spans="1:4" ht="15.75" customHeight="1" x14ac:dyDescent="0.3">
      <c r="A43" s="8"/>
      <c r="B43" s="10"/>
      <c r="C43" s="10"/>
      <c r="D43" s="10"/>
    </row>
    <row r="44" spans="1:4" ht="15.75" customHeight="1" x14ac:dyDescent="0.3">
      <c r="A44" s="7" t="s">
        <v>219</v>
      </c>
      <c r="B44" s="11">
        <f t="shared" ref="B44:D44" si="11">B37-B40</f>
        <v>0</v>
      </c>
      <c r="C44" s="11">
        <f t="shared" si="11"/>
        <v>0</v>
      </c>
      <c r="D44" s="11">
        <f t="shared" si="11"/>
        <v>0</v>
      </c>
    </row>
    <row r="45" spans="1:4" ht="15.75" customHeight="1" x14ac:dyDescent="0.3">
      <c r="A45" s="45"/>
      <c r="B45" s="18"/>
      <c r="C45" s="18"/>
      <c r="D45" s="18"/>
    </row>
    <row r="46" spans="1:4" ht="15.75" customHeight="1" x14ac:dyDescent="0.3"/>
    <row r="47" spans="1:4" ht="15.75" customHeight="1" x14ac:dyDescent="0.3">
      <c r="A47" s="38" t="s">
        <v>205</v>
      </c>
      <c r="B47" s="3" t="s">
        <v>212</v>
      </c>
      <c r="C47" s="3" t="s">
        <v>190</v>
      </c>
      <c r="D47" s="3" t="s">
        <v>191</v>
      </c>
    </row>
    <row r="48" spans="1:4" ht="15.75" customHeight="1" x14ac:dyDescent="0.3">
      <c r="A48" s="46" t="s">
        <v>220</v>
      </c>
      <c r="B48" s="47">
        <f t="shared" ref="B48" si="12">B9</f>
        <v>67870907.189999998</v>
      </c>
      <c r="C48" s="47">
        <v>70884590.599999994</v>
      </c>
      <c r="D48" s="47">
        <v>70884590.599999994</v>
      </c>
    </row>
    <row r="49" spans="1:4" ht="15.75" customHeight="1" x14ac:dyDescent="0.3">
      <c r="A49" s="42" t="s">
        <v>221</v>
      </c>
      <c r="B49" s="11">
        <f t="shared" ref="B49:D49" si="13">B50-B51</f>
        <v>0</v>
      </c>
      <c r="C49" s="11">
        <f t="shared" si="13"/>
        <v>0</v>
      </c>
      <c r="D49" s="11">
        <f t="shared" si="13"/>
        <v>0</v>
      </c>
    </row>
    <row r="50" spans="1:4" ht="15.75" customHeight="1" x14ac:dyDescent="0.3">
      <c r="A50" s="9" t="s">
        <v>214</v>
      </c>
      <c r="B50" s="10">
        <v>0</v>
      </c>
      <c r="C50" s="10">
        <v>0</v>
      </c>
      <c r="D50" s="10">
        <v>0</v>
      </c>
    </row>
    <row r="51" spans="1:4" ht="15.75" customHeight="1" x14ac:dyDescent="0.3">
      <c r="A51" s="9" t="s">
        <v>217</v>
      </c>
      <c r="B51" s="10">
        <v>0</v>
      </c>
      <c r="C51" s="10">
        <v>0</v>
      </c>
      <c r="D51" s="10">
        <v>0</v>
      </c>
    </row>
    <row r="52" spans="1:4" ht="15.75" customHeight="1" x14ac:dyDescent="0.3">
      <c r="A52" s="8"/>
      <c r="B52" s="10"/>
      <c r="C52" s="10"/>
      <c r="D52" s="10"/>
    </row>
    <row r="53" spans="1:4" ht="15.75" customHeight="1" x14ac:dyDescent="0.3">
      <c r="A53" s="9" t="s">
        <v>197</v>
      </c>
      <c r="B53" s="10">
        <f t="shared" ref="B53:D53" si="14">B14</f>
        <v>67870907.189999998</v>
      </c>
      <c r="C53" s="10">
        <f t="shared" si="14"/>
        <v>58688032.229999982</v>
      </c>
      <c r="D53" s="10">
        <f t="shared" si="14"/>
        <v>56532666.649999999</v>
      </c>
    </row>
    <row r="54" spans="1:4" ht="15.75" customHeight="1" x14ac:dyDescent="0.3">
      <c r="A54" s="8"/>
      <c r="B54" s="10"/>
      <c r="C54" s="10"/>
      <c r="D54" s="10"/>
    </row>
    <row r="55" spans="1:4" ht="15.75" customHeight="1" x14ac:dyDescent="0.3">
      <c r="A55" s="9" t="s">
        <v>200</v>
      </c>
      <c r="B55" s="48">
        <v>0</v>
      </c>
      <c r="C55" s="10">
        <f t="shared" ref="C55:D55" si="15">C18</f>
        <v>0</v>
      </c>
      <c r="D55" s="10">
        <f t="shared" si="15"/>
        <v>0</v>
      </c>
    </row>
    <row r="56" spans="1:4" ht="15.75" customHeight="1" x14ac:dyDescent="0.3">
      <c r="A56" s="8"/>
      <c r="B56" s="10"/>
      <c r="C56" s="10"/>
      <c r="D56" s="10"/>
    </row>
    <row r="57" spans="1:4" ht="15.75" customHeight="1" x14ac:dyDescent="0.3">
      <c r="A57" s="42" t="s">
        <v>222</v>
      </c>
      <c r="B57" s="11">
        <f t="shared" ref="B57:D57" si="16">B48+B49-B53+B55</f>
        <v>0</v>
      </c>
      <c r="C57" s="11">
        <f t="shared" si="16"/>
        <v>12196558.370000012</v>
      </c>
      <c r="D57" s="11">
        <f t="shared" si="16"/>
        <v>14351923.949999996</v>
      </c>
    </row>
    <row r="58" spans="1:4" ht="15.75" customHeight="1" x14ac:dyDescent="0.3">
      <c r="A58" s="34"/>
      <c r="B58" s="11"/>
      <c r="C58" s="11"/>
      <c r="D58" s="11"/>
    </row>
    <row r="59" spans="1:4" ht="15.75" customHeight="1" x14ac:dyDescent="0.3">
      <c r="A59" s="42" t="s">
        <v>223</v>
      </c>
      <c r="B59" s="11">
        <f t="shared" ref="B59:D59" si="17">B57-B49</f>
        <v>0</v>
      </c>
      <c r="C59" s="11">
        <f t="shared" si="17"/>
        <v>12196558.370000012</v>
      </c>
      <c r="D59" s="11">
        <f t="shared" si="17"/>
        <v>14351923.949999996</v>
      </c>
    </row>
    <row r="60" spans="1:4" ht="15.75" customHeight="1" x14ac:dyDescent="0.3">
      <c r="A60" s="17"/>
      <c r="B60" s="18"/>
      <c r="C60" s="18"/>
      <c r="D60" s="18"/>
    </row>
    <row r="61" spans="1:4" ht="15.75" customHeight="1" x14ac:dyDescent="0.3"/>
    <row r="62" spans="1:4" ht="15.75" customHeight="1" x14ac:dyDescent="0.3">
      <c r="A62" s="38" t="s">
        <v>205</v>
      </c>
      <c r="B62" s="3" t="s">
        <v>212</v>
      </c>
      <c r="C62" s="3" t="s">
        <v>190</v>
      </c>
      <c r="D62" s="3" t="s">
        <v>191</v>
      </c>
    </row>
    <row r="63" spans="1:4" ht="15.75" customHeight="1" x14ac:dyDescent="0.3">
      <c r="A63" s="46" t="s">
        <v>194</v>
      </c>
      <c r="B63" s="21">
        <f t="shared" ref="B63:D63" si="18">B10</f>
        <v>0</v>
      </c>
      <c r="C63" s="21">
        <f t="shared" si="18"/>
        <v>0</v>
      </c>
      <c r="D63" s="21">
        <f t="shared" si="18"/>
        <v>0</v>
      </c>
    </row>
    <row r="64" spans="1:4" ht="15.75" customHeight="1" x14ac:dyDescent="0.3">
      <c r="A64" s="42" t="s">
        <v>224</v>
      </c>
      <c r="B64" s="39">
        <f t="shared" ref="B64:D64" si="19">B65-B66</f>
        <v>0</v>
      </c>
      <c r="C64" s="39">
        <f t="shared" si="19"/>
        <v>0</v>
      </c>
      <c r="D64" s="39">
        <f t="shared" si="19"/>
        <v>0</v>
      </c>
    </row>
    <row r="65" spans="1:4" ht="15.75" customHeight="1" x14ac:dyDescent="0.3">
      <c r="A65" s="9" t="s">
        <v>215</v>
      </c>
      <c r="B65" s="26">
        <v>0</v>
      </c>
      <c r="C65" s="26">
        <v>0</v>
      </c>
      <c r="D65" s="26">
        <v>0</v>
      </c>
    </row>
    <row r="66" spans="1:4" ht="15.75" customHeight="1" x14ac:dyDescent="0.3">
      <c r="A66" s="9" t="s">
        <v>218</v>
      </c>
      <c r="B66" s="26">
        <v>0</v>
      </c>
      <c r="C66" s="26">
        <v>0</v>
      </c>
      <c r="D66" s="26">
        <v>0</v>
      </c>
    </row>
    <row r="67" spans="1:4" ht="15.75" customHeight="1" x14ac:dyDescent="0.3">
      <c r="A67" s="8"/>
      <c r="B67" s="26"/>
      <c r="C67" s="26"/>
      <c r="D67" s="26"/>
    </row>
    <row r="68" spans="1:4" ht="15.75" customHeight="1" x14ac:dyDescent="0.3">
      <c r="A68" s="9" t="s">
        <v>225</v>
      </c>
      <c r="B68" s="26">
        <f t="shared" ref="B68:D68" si="20">B15</f>
        <v>0</v>
      </c>
      <c r="C68" s="26">
        <f t="shared" si="20"/>
        <v>0</v>
      </c>
      <c r="D68" s="26">
        <f t="shared" si="20"/>
        <v>0</v>
      </c>
    </row>
    <row r="69" spans="1:4" ht="15.75" customHeight="1" x14ac:dyDescent="0.3">
      <c r="A69" s="8"/>
      <c r="B69" s="26"/>
      <c r="C69" s="26"/>
      <c r="D69" s="26"/>
    </row>
    <row r="70" spans="1:4" ht="15.75" customHeight="1" x14ac:dyDescent="0.3">
      <c r="A70" s="9" t="s">
        <v>201</v>
      </c>
      <c r="B70" s="41">
        <v>0</v>
      </c>
      <c r="C70" s="26">
        <f t="shared" ref="C70:D70" si="21">C19</f>
        <v>0</v>
      </c>
      <c r="D70" s="26">
        <f t="shared" si="21"/>
        <v>0</v>
      </c>
    </row>
    <row r="71" spans="1:4" ht="15.75" customHeight="1" x14ac:dyDescent="0.3">
      <c r="A71" s="8"/>
      <c r="B71" s="26"/>
      <c r="C71" s="26"/>
      <c r="D71" s="26"/>
    </row>
    <row r="72" spans="1:4" ht="15.75" customHeight="1" x14ac:dyDescent="0.3">
      <c r="A72" s="42" t="s">
        <v>226</v>
      </c>
      <c r="B72" s="39">
        <f t="shared" ref="B72:D72" si="22">B63+B64-B68+B70</f>
        <v>0</v>
      </c>
      <c r="C72" s="39">
        <f t="shared" si="22"/>
        <v>0</v>
      </c>
      <c r="D72" s="39">
        <f t="shared" si="22"/>
        <v>0</v>
      </c>
    </row>
    <row r="73" spans="1:4" ht="15.75" customHeight="1" x14ac:dyDescent="0.3">
      <c r="A73" s="8"/>
      <c r="B73" s="26"/>
      <c r="C73" s="26"/>
      <c r="D73" s="26"/>
    </row>
    <row r="74" spans="1:4" ht="15.75" customHeight="1" x14ac:dyDescent="0.3">
      <c r="A74" s="42" t="s">
        <v>227</v>
      </c>
      <c r="B74" s="39">
        <f t="shared" ref="B74:D74" si="23">B72-B64</f>
        <v>0</v>
      </c>
      <c r="C74" s="39">
        <f t="shared" si="23"/>
        <v>0</v>
      </c>
      <c r="D74" s="39">
        <f t="shared" si="23"/>
        <v>0</v>
      </c>
    </row>
    <row r="75" spans="1:4" ht="15.75" customHeight="1" x14ac:dyDescent="0.3">
      <c r="A75" s="17"/>
      <c r="B75" s="44"/>
      <c r="C75" s="44"/>
      <c r="D75" s="44"/>
    </row>
    <row r="76" spans="1:4" ht="15.75" customHeight="1" x14ac:dyDescent="0.3"/>
    <row r="77" spans="1:4" ht="15.75" customHeight="1" x14ac:dyDescent="0.3"/>
    <row r="78" spans="1:4" ht="15.75" customHeight="1" x14ac:dyDescent="0.3"/>
    <row r="79" spans="1:4" ht="15.75" customHeight="1" x14ac:dyDescent="0.3"/>
    <row r="80" spans="1:4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">
    <mergeCell ref="A1:D1"/>
    <mergeCell ref="A2:D2"/>
    <mergeCell ref="A3:D3"/>
    <mergeCell ref="A4:D4"/>
    <mergeCell ref="A5:D5"/>
  </mergeCells>
  <dataValidations disablePrompts="1" count="1">
    <dataValidation type="decimal" allowBlank="1" showErrorMessage="1" sqref="B8:D25 B29:D33 B37:D44 B48:D59 B63:D74" xr:uid="{00000000-0002-0000-0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45" fitToHeight="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G1000"/>
  <sheetViews>
    <sheetView showGridLines="0" topLeftCell="A50" zoomScale="80" zoomScaleNormal="80" workbookViewId="0">
      <selection sqref="A1:G76"/>
    </sheetView>
  </sheetViews>
  <sheetFormatPr baseColWidth="10" defaultColWidth="14.44140625" defaultRowHeight="15" customHeight="1" x14ac:dyDescent="0.3"/>
  <cols>
    <col min="1" max="1" width="87" customWidth="1"/>
    <col min="2" max="2" width="22.33203125" customWidth="1"/>
    <col min="3" max="3" width="20.5546875" customWidth="1"/>
    <col min="4" max="4" width="22.33203125" customWidth="1"/>
    <col min="5" max="5" width="21.88671875" customWidth="1"/>
    <col min="6" max="6" width="22.33203125" customWidth="1"/>
    <col min="7" max="7" width="21.33203125" customWidth="1"/>
    <col min="8" max="26" width="11" customWidth="1"/>
  </cols>
  <sheetData>
    <row r="1" spans="1:7" ht="40.5" customHeight="1" x14ac:dyDescent="0.3">
      <c r="A1" s="115" t="s">
        <v>228</v>
      </c>
      <c r="B1" s="102"/>
      <c r="C1" s="102"/>
      <c r="D1" s="102"/>
      <c r="E1" s="102"/>
      <c r="F1" s="102"/>
      <c r="G1" s="103"/>
    </row>
    <row r="2" spans="1:7" ht="14.4" x14ac:dyDescent="0.3">
      <c r="A2" s="104" t="str">
        <f>'Formato 1'!A2</f>
        <v>INSTITUTO MUNICIPAL DE LAS MUJERES</v>
      </c>
      <c r="B2" s="105"/>
      <c r="C2" s="105"/>
      <c r="D2" s="105"/>
      <c r="E2" s="105"/>
      <c r="F2" s="105"/>
      <c r="G2" s="106"/>
    </row>
    <row r="3" spans="1:7" ht="14.4" x14ac:dyDescent="0.3">
      <c r="A3" s="107" t="s">
        <v>229</v>
      </c>
      <c r="B3" s="108"/>
      <c r="C3" s="108"/>
      <c r="D3" s="108"/>
      <c r="E3" s="108"/>
      <c r="F3" s="108"/>
      <c r="G3" s="109"/>
    </row>
    <row r="4" spans="1:7" ht="14.4" x14ac:dyDescent="0.3">
      <c r="A4" s="107" t="str">
        <f>'Formato 3'!A4</f>
        <v>Del 1 de Enero al 31 de Diciembre de 2025 (b)</v>
      </c>
      <c r="B4" s="108"/>
      <c r="C4" s="108"/>
      <c r="D4" s="108"/>
      <c r="E4" s="108"/>
      <c r="F4" s="108"/>
      <c r="G4" s="109"/>
    </row>
    <row r="5" spans="1:7" ht="14.4" x14ac:dyDescent="0.3">
      <c r="A5" s="110" t="s">
        <v>3</v>
      </c>
      <c r="B5" s="111"/>
      <c r="C5" s="111"/>
      <c r="D5" s="111"/>
      <c r="E5" s="111"/>
      <c r="F5" s="111"/>
      <c r="G5" s="112"/>
    </row>
    <row r="6" spans="1:7" ht="41.25" customHeight="1" x14ac:dyDescent="0.3">
      <c r="A6" s="116" t="s">
        <v>230</v>
      </c>
      <c r="B6" s="118" t="s">
        <v>231</v>
      </c>
      <c r="C6" s="102"/>
      <c r="D6" s="102"/>
      <c r="E6" s="102"/>
      <c r="F6" s="103"/>
      <c r="G6" s="116" t="s">
        <v>232</v>
      </c>
    </row>
    <row r="7" spans="1:7" ht="28.8" x14ac:dyDescent="0.3">
      <c r="A7" s="117"/>
      <c r="B7" s="2" t="s">
        <v>233</v>
      </c>
      <c r="C7" s="3" t="s">
        <v>234</v>
      </c>
      <c r="D7" s="2" t="s">
        <v>235</v>
      </c>
      <c r="E7" s="2" t="s">
        <v>190</v>
      </c>
      <c r="F7" s="2" t="s">
        <v>236</v>
      </c>
      <c r="G7" s="117"/>
    </row>
    <row r="8" spans="1:7" ht="14.4" x14ac:dyDescent="0.3">
      <c r="A8" s="5" t="s">
        <v>237</v>
      </c>
      <c r="B8" s="26"/>
      <c r="C8" s="26"/>
      <c r="D8" s="26"/>
      <c r="E8" s="26"/>
      <c r="F8" s="26"/>
      <c r="G8" s="26"/>
    </row>
    <row r="9" spans="1:7" ht="14.4" x14ac:dyDescent="0.3">
      <c r="A9" s="9" t="s">
        <v>238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f t="shared" ref="G9:G15" si="0">F9-B9</f>
        <v>0</v>
      </c>
    </row>
    <row r="10" spans="1:7" ht="14.4" x14ac:dyDescent="0.3">
      <c r="A10" s="9" t="s">
        <v>239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f t="shared" si="0"/>
        <v>0</v>
      </c>
    </row>
    <row r="11" spans="1:7" ht="14.4" x14ac:dyDescent="0.3">
      <c r="A11" s="9" t="s">
        <v>240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f t="shared" si="0"/>
        <v>0</v>
      </c>
    </row>
    <row r="12" spans="1:7" ht="14.4" x14ac:dyDescent="0.3">
      <c r="A12" s="9" t="s">
        <v>241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f t="shared" si="0"/>
        <v>0</v>
      </c>
    </row>
    <row r="13" spans="1:7" ht="14.4" x14ac:dyDescent="0.3">
      <c r="A13" s="9" t="s">
        <v>242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f t="shared" si="0"/>
        <v>0</v>
      </c>
    </row>
    <row r="14" spans="1:7" ht="14.4" x14ac:dyDescent="0.3">
      <c r="A14" s="9" t="s">
        <v>243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f t="shared" si="0"/>
        <v>0</v>
      </c>
    </row>
    <row r="15" spans="1:7" ht="14.4" x14ac:dyDescent="0.3">
      <c r="A15" s="9" t="s">
        <v>244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f t="shared" si="0"/>
        <v>0</v>
      </c>
    </row>
    <row r="16" spans="1:7" ht="14.4" x14ac:dyDescent="0.3">
      <c r="A16" s="13" t="s">
        <v>245</v>
      </c>
      <c r="B16" s="10">
        <f t="shared" ref="B16:G16" si="1">SUM(B17:B27)</f>
        <v>0</v>
      </c>
      <c r="C16" s="10">
        <f t="shared" si="1"/>
        <v>0</v>
      </c>
      <c r="D16" s="10">
        <f t="shared" si="1"/>
        <v>0</v>
      </c>
      <c r="E16" s="10">
        <f t="shared" si="1"/>
        <v>0</v>
      </c>
      <c r="F16" s="10">
        <f t="shared" si="1"/>
        <v>0</v>
      </c>
      <c r="G16" s="10">
        <f t="shared" si="1"/>
        <v>0</v>
      </c>
    </row>
    <row r="17" spans="1:7" ht="14.4" x14ac:dyDescent="0.3">
      <c r="A17" s="9" t="s">
        <v>246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f t="shared" ref="G17:G27" si="2">F17-B17</f>
        <v>0</v>
      </c>
    </row>
    <row r="18" spans="1:7" ht="14.4" x14ac:dyDescent="0.3">
      <c r="A18" s="9" t="s">
        <v>247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f t="shared" si="2"/>
        <v>0</v>
      </c>
    </row>
    <row r="19" spans="1:7" ht="14.4" x14ac:dyDescent="0.3">
      <c r="A19" s="9" t="s">
        <v>248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f t="shared" si="2"/>
        <v>0</v>
      </c>
    </row>
    <row r="20" spans="1:7" ht="14.4" x14ac:dyDescent="0.3">
      <c r="A20" s="9" t="s">
        <v>249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f t="shared" si="2"/>
        <v>0</v>
      </c>
    </row>
    <row r="21" spans="1:7" ht="15.75" customHeight="1" x14ac:dyDescent="0.3">
      <c r="A21" s="9" t="s">
        <v>250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f t="shared" si="2"/>
        <v>0</v>
      </c>
    </row>
    <row r="22" spans="1:7" ht="15.75" customHeight="1" x14ac:dyDescent="0.3">
      <c r="A22" s="9" t="s">
        <v>251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f t="shared" si="2"/>
        <v>0</v>
      </c>
    </row>
    <row r="23" spans="1:7" ht="15.75" customHeight="1" x14ac:dyDescent="0.3">
      <c r="A23" s="9" t="s">
        <v>252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f t="shared" si="2"/>
        <v>0</v>
      </c>
    </row>
    <row r="24" spans="1:7" ht="15.75" customHeight="1" x14ac:dyDescent="0.3">
      <c r="A24" s="9" t="s">
        <v>253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f t="shared" si="2"/>
        <v>0</v>
      </c>
    </row>
    <row r="25" spans="1:7" ht="15.75" customHeight="1" x14ac:dyDescent="0.3">
      <c r="A25" s="9" t="s">
        <v>254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f t="shared" si="2"/>
        <v>0</v>
      </c>
    </row>
    <row r="26" spans="1:7" ht="15.75" customHeight="1" x14ac:dyDescent="0.3">
      <c r="A26" s="9" t="s">
        <v>255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f t="shared" si="2"/>
        <v>0</v>
      </c>
    </row>
    <row r="27" spans="1:7" ht="15.75" customHeight="1" x14ac:dyDescent="0.3">
      <c r="A27" s="9" t="s">
        <v>256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f t="shared" si="2"/>
        <v>0</v>
      </c>
    </row>
    <row r="28" spans="1:7" ht="15.75" customHeight="1" x14ac:dyDescent="0.3">
      <c r="A28" s="9" t="s">
        <v>257</v>
      </c>
      <c r="B28" s="10">
        <f t="shared" ref="B28:G28" si="3">SUM(B29:B33)</f>
        <v>0</v>
      </c>
      <c r="C28" s="10">
        <f t="shared" si="3"/>
        <v>0</v>
      </c>
      <c r="D28" s="10">
        <f t="shared" si="3"/>
        <v>0</v>
      </c>
      <c r="E28" s="10">
        <f t="shared" si="3"/>
        <v>0</v>
      </c>
      <c r="F28" s="10">
        <f t="shared" si="3"/>
        <v>0</v>
      </c>
      <c r="G28" s="10">
        <f t="shared" si="3"/>
        <v>0</v>
      </c>
    </row>
    <row r="29" spans="1:7" ht="15.75" customHeight="1" x14ac:dyDescent="0.3">
      <c r="A29" s="9" t="s">
        <v>258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f t="shared" ref="G29:G34" si="4">F29-B29</f>
        <v>0</v>
      </c>
    </row>
    <row r="30" spans="1:7" ht="15.75" customHeight="1" x14ac:dyDescent="0.3">
      <c r="A30" s="9" t="s">
        <v>259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f t="shared" si="4"/>
        <v>0</v>
      </c>
    </row>
    <row r="31" spans="1:7" ht="15.75" customHeight="1" x14ac:dyDescent="0.3">
      <c r="A31" s="9" t="s">
        <v>260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f t="shared" si="4"/>
        <v>0</v>
      </c>
    </row>
    <row r="32" spans="1:7" ht="15.75" customHeight="1" x14ac:dyDescent="0.3">
      <c r="A32" s="9" t="s">
        <v>261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f t="shared" si="4"/>
        <v>0</v>
      </c>
    </row>
    <row r="33" spans="1:7" ht="14.25" customHeight="1" x14ac:dyDescent="0.3">
      <c r="A33" s="9" t="s">
        <v>262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f t="shared" si="4"/>
        <v>0</v>
      </c>
    </row>
    <row r="34" spans="1:7" ht="14.25" customHeight="1" x14ac:dyDescent="0.3">
      <c r="A34" s="9" t="s">
        <v>263</v>
      </c>
      <c r="B34" s="10">
        <f>+'Formato 4'!B14</f>
        <v>67870907.189999998</v>
      </c>
      <c r="C34" s="10">
        <v>3431107.849999994</v>
      </c>
      <c r="D34" s="10">
        <f>+B34+C34</f>
        <v>71302015.039999992</v>
      </c>
      <c r="E34" s="10">
        <f>+'Formato 4'!C9</f>
        <v>70350884.700000003</v>
      </c>
      <c r="F34" s="10">
        <f>+'Formato 4'!D9</f>
        <v>70350884.700000003</v>
      </c>
      <c r="G34" s="10">
        <f t="shared" si="4"/>
        <v>2479977.5100000054</v>
      </c>
    </row>
    <row r="35" spans="1:7" ht="14.25" customHeight="1" x14ac:dyDescent="0.3">
      <c r="A35" s="9" t="s">
        <v>264</v>
      </c>
      <c r="B35" s="10">
        <f t="shared" ref="B35:G35" si="5">B36</f>
        <v>0</v>
      </c>
      <c r="C35" s="10">
        <f t="shared" si="5"/>
        <v>0</v>
      </c>
      <c r="D35" s="10">
        <f t="shared" si="5"/>
        <v>0</v>
      </c>
      <c r="E35" s="10">
        <f t="shared" si="5"/>
        <v>0</v>
      </c>
      <c r="F35" s="10">
        <f t="shared" si="5"/>
        <v>0</v>
      </c>
      <c r="G35" s="10">
        <f t="shared" si="5"/>
        <v>0</v>
      </c>
    </row>
    <row r="36" spans="1:7" ht="14.25" customHeight="1" x14ac:dyDescent="0.3">
      <c r="A36" s="9" t="s">
        <v>265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f>F36-B36</f>
        <v>0</v>
      </c>
    </row>
    <row r="37" spans="1:7" ht="14.25" customHeight="1" x14ac:dyDescent="0.3">
      <c r="A37" s="9" t="s">
        <v>266</v>
      </c>
      <c r="B37" s="10">
        <f t="shared" ref="B37:G37" si="6">B38+B39</f>
        <v>0</v>
      </c>
      <c r="C37" s="10">
        <f t="shared" si="6"/>
        <v>0</v>
      </c>
      <c r="D37" s="10">
        <f t="shared" si="6"/>
        <v>0</v>
      </c>
      <c r="E37" s="10">
        <f t="shared" si="6"/>
        <v>0</v>
      </c>
      <c r="F37" s="10">
        <f t="shared" si="6"/>
        <v>0</v>
      </c>
      <c r="G37" s="10">
        <f t="shared" si="6"/>
        <v>0</v>
      </c>
    </row>
    <row r="38" spans="1:7" ht="15.75" customHeight="1" x14ac:dyDescent="0.3">
      <c r="A38" s="9" t="s">
        <v>267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f t="shared" ref="G38:G39" si="7">F38-B38</f>
        <v>0</v>
      </c>
    </row>
    <row r="39" spans="1:7" ht="15.75" customHeight="1" x14ac:dyDescent="0.3">
      <c r="A39" s="9" t="s">
        <v>268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f t="shared" si="7"/>
        <v>0</v>
      </c>
    </row>
    <row r="40" spans="1:7" ht="15.75" customHeight="1" x14ac:dyDescent="0.3">
      <c r="A40" s="8"/>
      <c r="B40" s="10"/>
      <c r="C40" s="10"/>
      <c r="D40" s="10"/>
      <c r="E40" s="10"/>
      <c r="F40" s="10"/>
      <c r="G40" s="10"/>
    </row>
    <row r="41" spans="1:7" ht="15.75" customHeight="1" x14ac:dyDescent="0.3">
      <c r="A41" s="7" t="s">
        <v>269</v>
      </c>
      <c r="B41" s="11">
        <f t="shared" ref="B41:G41" si="8">SUM(B9,B10,B11,B12,B13,B14,B15,B16,B28,B34,B35,B37)</f>
        <v>67870907.189999998</v>
      </c>
      <c r="C41" s="11">
        <f t="shared" si="8"/>
        <v>3431107.849999994</v>
      </c>
      <c r="D41" s="11">
        <f t="shared" si="8"/>
        <v>71302015.039999992</v>
      </c>
      <c r="E41" s="11">
        <f t="shared" si="8"/>
        <v>70350884.700000003</v>
      </c>
      <c r="F41" s="11">
        <f t="shared" si="8"/>
        <v>70350884.700000003</v>
      </c>
      <c r="G41" s="11">
        <f t="shared" si="8"/>
        <v>2479977.5100000054</v>
      </c>
    </row>
    <row r="42" spans="1:7" ht="15.75" customHeight="1" x14ac:dyDescent="0.3">
      <c r="A42" s="7" t="s">
        <v>270</v>
      </c>
      <c r="B42" s="49"/>
      <c r="C42" s="49"/>
      <c r="D42" s="49"/>
      <c r="E42" s="49"/>
      <c r="F42" s="49"/>
      <c r="G42" s="11">
        <f>IF(G41&gt;0,G41,0)</f>
        <v>2479977.5100000054</v>
      </c>
    </row>
    <row r="43" spans="1:7" ht="15.75" customHeight="1" x14ac:dyDescent="0.3">
      <c r="A43" s="8"/>
      <c r="B43" s="10"/>
      <c r="C43" s="10"/>
      <c r="D43" s="10"/>
      <c r="E43" s="10"/>
      <c r="F43" s="10"/>
      <c r="G43" s="10"/>
    </row>
    <row r="44" spans="1:7" ht="15.75" customHeight="1" x14ac:dyDescent="0.3">
      <c r="A44" s="7" t="s">
        <v>271</v>
      </c>
      <c r="B44" s="10"/>
      <c r="C44" s="10"/>
      <c r="D44" s="10"/>
      <c r="E44" s="10"/>
      <c r="F44" s="10"/>
      <c r="G44" s="10"/>
    </row>
    <row r="45" spans="1:7" ht="15.75" customHeight="1" x14ac:dyDescent="0.3">
      <c r="A45" s="9" t="s">
        <v>272</v>
      </c>
      <c r="B45" s="10">
        <f t="shared" ref="B45:G45" si="9">SUM(B46:B53)</f>
        <v>0</v>
      </c>
      <c r="C45" s="10">
        <f t="shared" si="9"/>
        <v>0</v>
      </c>
      <c r="D45" s="10">
        <f t="shared" si="9"/>
        <v>0</v>
      </c>
      <c r="E45" s="10">
        <f t="shared" si="9"/>
        <v>0</v>
      </c>
      <c r="F45" s="10">
        <f t="shared" si="9"/>
        <v>0</v>
      </c>
      <c r="G45" s="10">
        <f t="shared" si="9"/>
        <v>0</v>
      </c>
    </row>
    <row r="46" spans="1:7" ht="15.75" customHeight="1" x14ac:dyDescent="0.3">
      <c r="A46" s="50" t="s">
        <v>273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f t="shared" ref="G46:G53" si="10">F46-B46</f>
        <v>0</v>
      </c>
    </row>
    <row r="47" spans="1:7" ht="15.75" customHeight="1" x14ac:dyDescent="0.3">
      <c r="A47" s="50" t="s">
        <v>274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f t="shared" si="10"/>
        <v>0</v>
      </c>
    </row>
    <row r="48" spans="1:7" ht="15.75" customHeight="1" x14ac:dyDescent="0.3">
      <c r="A48" s="50" t="s">
        <v>275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f t="shared" si="10"/>
        <v>0</v>
      </c>
    </row>
    <row r="49" spans="1:7" ht="15.75" customHeight="1" x14ac:dyDescent="0.3">
      <c r="A49" s="50" t="s">
        <v>276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f t="shared" si="10"/>
        <v>0</v>
      </c>
    </row>
    <row r="50" spans="1:7" ht="15.75" customHeight="1" x14ac:dyDescent="0.3">
      <c r="A50" s="50" t="s">
        <v>277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f t="shared" si="10"/>
        <v>0</v>
      </c>
    </row>
    <row r="51" spans="1:7" ht="15.75" customHeight="1" x14ac:dyDescent="0.3">
      <c r="A51" s="50" t="s">
        <v>278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f t="shared" si="10"/>
        <v>0</v>
      </c>
    </row>
    <row r="52" spans="1:7" ht="15.75" customHeight="1" x14ac:dyDescent="0.3">
      <c r="A52" s="51" t="s">
        <v>279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f t="shared" si="10"/>
        <v>0</v>
      </c>
    </row>
    <row r="53" spans="1:7" ht="15.75" customHeight="1" x14ac:dyDescent="0.3">
      <c r="A53" s="9" t="s">
        <v>280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f t="shared" si="10"/>
        <v>0</v>
      </c>
    </row>
    <row r="54" spans="1:7" ht="15.75" customHeight="1" x14ac:dyDescent="0.3">
      <c r="A54" s="9" t="s">
        <v>281</v>
      </c>
      <c r="B54" s="10">
        <f t="shared" ref="B54:G54" si="11">SUM(B55:B58)</f>
        <v>0</v>
      </c>
      <c r="C54" s="10">
        <f t="shared" si="11"/>
        <v>0</v>
      </c>
      <c r="D54" s="10">
        <f t="shared" si="11"/>
        <v>0</v>
      </c>
      <c r="E54" s="10">
        <f t="shared" si="11"/>
        <v>0</v>
      </c>
      <c r="F54" s="10">
        <f t="shared" si="11"/>
        <v>0</v>
      </c>
      <c r="G54" s="10">
        <f t="shared" si="11"/>
        <v>0</v>
      </c>
    </row>
    <row r="55" spans="1:7" ht="15.75" customHeight="1" x14ac:dyDescent="0.3">
      <c r="A55" s="51" t="s">
        <v>282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f t="shared" ref="G55:G58" si="12">F55-B55</f>
        <v>0</v>
      </c>
    </row>
    <row r="56" spans="1:7" ht="15.75" customHeight="1" x14ac:dyDescent="0.3">
      <c r="A56" s="50" t="s">
        <v>283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f t="shared" si="12"/>
        <v>0</v>
      </c>
    </row>
    <row r="57" spans="1:7" ht="15.75" customHeight="1" x14ac:dyDescent="0.3">
      <c r="A57" s="50" t="s">
        <v>284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f t="shared" si="12"/>
        <v>0</v>
      </c>
    </row>
    <row r="58" spans="1:7" ht="15.75" customHeight="1" x14ac:dyDescent="0.3">
      <c r="A58" s="51" t="s">
        <v>285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f t="shared" si="12"/>
        <v>0</v>
      </c>
    </row>
    <row r="59" spans="1:7" ht="15.75" customHeight="1" x14ac:dyDescent="0.3">
      <c r="A59" s="9" t="s">
        <v>286</v>
      </c>
      <c r="B59" s="10">
        <f t="shared" ref="B59:G59" si="13">SUM(B60:B61)</f>
        <v>0</v>
      </c>
      <c r="C59" s="10">
        <f t="shared" si="13"/>
        <v>0</v>
      </c>
      <c r="D59" s="10">
        <f t="shared" si="13"/>
        <v>0</v>
      </c>
      <c r="E59" s="10">
        <f t="shared" si="13"/>
        <v>0</v>
      </c>
      <c r="F59" s="10">
        <f t="shared" si="13"/>
        <v>0</v>
      </c>
      <c r="G59" s="10">
        <f t="shared" si="13"/>
        <v>0</v>
      </c>
    </row>
    <row r="60" spans="1:7" ht="15.75" customHeight="1" x14ac:dyDescent="0.3">
      <c r="A60" s="50" t="s">
        <v>287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f t="shared" ref="G60:G63" si="14">F60-B60</f>
        <v>0</v>
      </c>
    </row>
    <row r="61" spans="1:7" ht="15.75" customHeight="1" x14ac:dyDescent="0.3">
      <c r="A61" s="50" t="s">
        <v>288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f t="shared" si="14"/>
        <v>0</v>
      </c>
    </row>
    <row r="62" spans="1:7" ht="15.75" customHeight="1" x14ac:dyDescent="0.3">
      <c r="A62" s="9" t="s">
        <v>289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f t="shared" si="14"/>
        <v>0</v>
      </c>
    </row>
    <row r="63" spans="1:7" ht="15.75" customHeight="1" x14ac:dyDescent="0.3">
      <c r="A63" s="9" t="s">
        <v>290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f t="shared" si="14"/>
        <v>0</v>
      </c>
    </row>
    <row r="64" spans="1:7" ht="15.75" customHeight="1" x14ac:dyDescent="0.3">
      <c r="A64" s="8"/>
      <c r="B64" s="10"/>
      <c r="C64" s="10"/>
      <c r="D64" s="10"/>
      <c r="E64" s="10"/>
      <c r="F64" s="10"/>
      <c r="G64" s="10"/>
    </row>
    <row r="65" spans="1:7" ht="15.75" customHeight="1" x14ac:dyDescent="0.3">
      <c r="A65" s="7" t="s">
        <v>291</v>
      </c>
      <c r="B65" s="11">
        <f t="shared" ref="B65:G65" si="15">B45+B54+B59+B62+B63</f>
        <v>0</v>
      </c>
      <c r="C65" s="11">
        <f t="shared" si="15"/>
        <v>0</v>
      </c>
      <c r="D65" s="11">
        <f t="shared" si="15"/>
        <v>0</v>
      </c>
      <c r="E65" s="11">
        <f t="shared" si="15"/>
        <v>0</v>
      </c>
      <c r="F65" s="11">
        <f t="shared" si="15"/>
        <v>0</v>
      </c>
      <c r="G65" s="11">
        <f t="shared" si="15"/>
        <v>0</v>
      </c>
    </row>
    <row r="66" spans="1:7" ht="15.75" customHeight="1" x14ac:dyDescent="0.3">
      <c r="A66" s="8"/>
      <c r="B66" s="10"/>
      <c r="C66" s="10"/>
      <c r="D66" s="10"/>
      <c r="E66" s="10"/>
      <c r="F66" s="10"/>
      <c r="G66" s="10"/>
    </row>
    <row r="67" spans="1:7" ht="15.75" customHeight="1" x14ac:dyDescent="0.3">
      <c r="A67" s="7" t="s">
        <v>292</v>
      </c>
      <c r="B67" s="11">
        <f t="shared" ref="B67:G67" si="16">B68</f>
        <v>0</v>
      </c>
      <c r="C67" s="11">
        <f t="shared" si="16"/>
        <v>0</v>
      </c>
      <c r="D67" s="11">
        <f t="shared" si="16"/>
        <v>0</v>
      </c>
      <c r="E67" s="11">
        <f t="shared" si="16"/>
        <v>0</v>
      </c>
      <c r="F67" s="11">
        <f t="shared" si="16"/>
        <v>0</v>
      </c>
      <c r="G67" s="11">
        <f t="shared" si="16"/>
        <v>0</v>
      </c>
    </row>
    <row r="68" spans="1:7" ht="15.75" customHeight="1" x14ac:dyDescent="0.3">
      <c r="A68" s="9" t="s">
        <v>293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f>F68-B68</f>
        <v>0</v>
      </c>
    </row>
    <row r="69" spans="1:7" ht="15.75" customHeight="1" x14ac:dyDescent="0.3">
      <c r="A69" s="8"/>
      <c r="B69" s="10"/>
      <c r="C69" s="10"/>
      <c r="D69" s="10"/>
      <c r="E69" s="10"/>
      <c r="F69" s="10"/>
      <c r="G69" s="10"/>
    </row>
    <row r="70" spans="1:7" ht="15.75" customHeight="1" x14ac:dyDescent="0.3">
      <c r="A70" s="7" t="s">
        <v>294</v>
      </c>
      <c r="B70" s="11">
        <f t="shared" ref="B70:G70" si="17">B41+B65+B67</f>
        <v>67870907.189999998</v>
      </c>
      <c r="C70" s="11">
        <f t="shared" si="17"/>
        <v>3431107.849999994</v>
      </c>
      <c r="D70" s="11">
        <f t="shared" si="17"/>
        <v>71302015.039999992</v>
      </c>
      <c r="E70" s="11">
        <f t="shared" si="17"/>
        <v>70350884.700000003</v>
      </c>
      <c r="F70" s="11">
        <f t="shared" si="17"/>
        <v>70350884.700000003</v>
      </c>
      <c r="G70" s="11">
        <f t="shared" si="17"/>
        <v>2479977.5100000054</v>
      </c>
    </row>
    <row r="71" spans="1:7" ht="15.75" customHeight="1" x14ac:dyDescent="0.3">
      <c r="A71" s="8"/>
      <c r="B71" s="10"/>
      <c r="C71" s="10"/>
      <c r="D71" s="10"/>
      <c r="E71" s="10"/>
      <c r="F71" s="10"/>
      <c r="G71" s="10"/>
    </row>
    <row r="72" spans="1:7" ht="15.75" customHeight="1" x14ac:dyDescent="0.3">
      <c r="A72" s="7" t="s">
        <v>295</v>
      </c>
      <c r="B72" s="10"/>
      <c r="C72" s="10"/>
      <c r="D72" s="10"/>
      <c r="E72" s="10"/>
      <c r="F72" s="10"/>
      <c r="G72" s="10"/>
    </row>
    <row r="73" spans="1:7" ht="15.75" customHeight="1" x14ac:dyDescent="0.3">
      <c r="A73" s="50" t="s">
        <v>296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f t="shared" ref="G73:G74" si="18">F73-B73</f>
        <v>0</v>
      </c>
    </row>
    <row r="74" spans="1:7" ht="15.75" customHeight="1" x14ac:dyDescent="0.3">
      <c r="A74" s="50" t="s">
        <v>297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f t="shared" si="18"/>
        <v>0</v>
      </c>
    </row>
    <row r="75" spans="1:7" ht="15.75" customHeight="1" x14ac:dyDescent="0.3">
      <c r="A75" s="42" t="s">
        <v>298</v>
      </c>
      <c r="B75" s="11">
        <f t="shared" ref="B75:G75" si="19">B73+B74</f>
        <v>0</v>
      </c>
      <c r="C75" s="11">
        <f t="shared" si="19"/>
        <v>0</v>
      </c>
      <c r="D75" s="11">
        <f t="shared" si="19"/>
        <v>0</v>
      </c>
      <c r="E75" s="11">
        <f t="shared" si="19"/>
        <v>0</v>
      </c>
      <c r="F75" s="11">
        <f t="shared" si="19"/>
        <v>0</v>
      </c>
      <c r="G75" s="11">
        <f t="shared" si="19"/>
        <v>0</v>
      </c>
    </row>
    <row r="76" spans="1:7" ht="15.75" customHeight="1" x14ac:dyDescent="0.3">
      <c r="A76" s="17"/>
      <c r="B76" s="44"/>
      <c r="C76" s="44"/>
      <c r="D76" s="44"/>
      <c r="E76" s="44"/>
      <c r="F76" s="44"/>
      <c r="G76" s="44"/>
    </row>
    <row r="77" spans="1:7" ht="15.75" customHeight="1" x14ac:dyDescent="0.3"/>
    <row r="78" spans="1:7" ht="15.75" customHeight="1" x14ac:dyDescent="0.3"/>
    <row r="79" spans="1:7" ht="15.75" customHeight="1" x14ac:dyDescent="0.3"/>
    <row r="80" spans="1:7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disablePrompts="1" count="1">
    <dataValidation type="decimal" allowBlank="1" showErrorMessage="1" sqref="B9:G75" xr:uid="{00000000-0002-0000-04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56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000"/>
  <sheetViews>
    <sheetView showGridLines="0" topLeftCell="A51" zoomScale="76" zoomScaleNormal="76" workbookViewId="0">
      <selection activeCell="F95" sqref="F95"/>
    </sheetView>
  </sheetViews>
  <sheetFormatPr baseColWidth="10" defaultColWidth="14.44140625" defaultRowHeight="15" customHeight="1" x14ac:dyDescent="0.3"/>
  <cols>
    <col min="1" max="1" width="97" customWidth="1"/>
    <col min="2" max="2" width="19.109375" customWidth="1"/>
    <col min="3" max="3" width="19.33203125" customWidth="1"/>
    <col min="4" max="6" width="19.109375" customWidth="1"/>
    <col min="7" max="7" width="16.6640625" customWidth="1"/>
    <col min="8" max="26" width="11" customWidth="1"/>
  </cols>
  <sheetData>
    <row r="1" spans="1:7" ht="40.5" customHeight="1" x14ac:dyDescent="0.3">
      <c r="A1" s="121" t="s">
        <v>299</v>
      </c>
      <c r="B1" s="102"/>
      <c r="C1" s="102"/>
      <c r="D1" s="102"/>
      <c r="E1" s="102"/>
      <c r="F1" s="102"/>
      <c r="G1" s="103"/>
    </row>
    <row r="2" spans="1:7" ht="14.4" x14ac:dyDescent="0.3">
      <c r="A2" s="104" t="str">
        <f>'Formato 1'!A2</f>
        <v>INSTITUTO MUNICIPAL DE LAS MUJERES</v>
      </c>
      <c r="B2" s="105"/>
      <c r="C2" s="105"/>
      <c r="D2" s="105"/>
      <c r="E2" s="105"/>
      <c r="F2" s="105"/>
      <c r="G2" s="106"/>
    </row>
    <row r="3" spans="1:7" ht="14.4" x14ac:dyDescent="0.3">
      <c r="A3" s="107" t="s">
        <v>300</v>
      </c>
      <c r="B3" s="108"/>
      <c r="C3" s="108"/>
      <c r="D3" s="108"/>
      <c r="E3" s="108"/>
      <c r="F3" s="108"/>
      <c r="G3" s="109"/>
    </row>
    <row r="4" spans="1:7" ht="14.4" x14ac:dyDescent="0.3">
      <c r="A4" s="107" t="s">
        <v>301</v>
      </c>
      <c r="B4" s="108"/>
      <c r="C4" s="108"/>
      <c r="D4" s="108"/>
      <c r="E4" s="108"/>
      <c r="F4" s="108"/>
      <c r="G4" s="109"/>
    </row>
    <row r="5" spans="1:7" ht="14.4" x14ac:dyDescent="0.3">
      <c r="A5" s="107" t="str">
        <f>'Formato 3'!A4</f>
        <v>Del 1 de Enero al 31 de Diciembre de 2025 (b)</v>
      </c>
      <c r="B5" s="108"/>
      <c r="C5" s="108"/>
      <c r="D5" s="108"/>
      <c r="E5" s="108"/>
      <c r="F5" s="108"/>
      <c r="G5" s="109"/>
    </row>
    <row r="6" spans="1:7" ht="41.25" customHeight="1" x14ac:dyDescent="0.3">
      <c r="A6" s="110" t="s">
        <v>3</v>
      </c>
      <c r="B6" s="111"/>
      <c r="C6" s="111"/>
      <c r="D6" s="111"/>
      <c r="E6" s="111"/>
      <c r="F6" s="111"/>
      <c r="G6" s="112"/>
    </row>
    <row r="7" spans="1:7" ht="14.4" x14ac:dyDescent="0.3">
      <c r="A7" s="122" t="s">
        <v>5</v>
      </c>
      <c r="B7" s="119" t="s">
        <v>302</v>
      </c>
      <c r="C7" s="102"/>
      <c r="D7" s="102"/>
      <c r="E7" s="102"/>
      <c r="F7" s="103"/>
      <c r="G7" s="120" t="s">
        <v>303</v>
      </c>
    </row>
    <row r="8" spans="1:7" ht="28.8" x14ac:dyDescent="0.3">
      <c r="A8" s="117"/>
      <c r="B8" s="3" t="s">
        <v>304</v>
      </c>
      <c r="C8" s="3" t="s">
        <v>305</v>
      </c>
      <c r="D8" s="3" t="s">
        <v>306</v>
      </c>
      <c r="E8" s="3" t="s">
        <v>190</v>
      </c>
      <c r="F8" s="3" t="s">
        <v>307</v>
      </c>
      <c r="G8" s="117"/>
    </row>
    <row r="9" spans="1:7" ht="14.4" x14ac:dyDescent="0.3">
      <c r="A9" s="52" t="s">
        <v>308</v>
      </c>
      <c r="B9" s="53">
        <f t="shared" ref="B9:G9" si="0">SUM(B10,B18,B28,B38,B48,B58,B62,B71,B75)</f>
        <v>67870907.189999998</v>
      </c>
      <c r="C9" s="53">
        <f t="shared" si="0"/>
        <v>3576626.54</v>
      </c>
      <c r="D9" s="53">
        <f t="shared" si="0"/>
        <v>71302015.040000007</v>
      </c>
      <c r="E9" s="53">
        <f t="shared" si="0"/>
        <v>58688032.229999997</v>
      </c>
      <c r="F9" s="53">
        <f t="shared" si="0"/>
        <v>56532666.649999999</v>
      </c>
      <c r="G9" s="53">
        <f t="shared" si="0"/>
        <v>12613982.809999997</v>
      </c>
    </row>
    <row r="10" spans="1:7" ht="14.4" x14ac:dyDescent="0.3">
      <c r="A10" s="54" t="s">
        <v>309</v>
      </c>
      <c r="B10" s="89">
        <f t="shared" ref="B10:F10" si="1">+SUM(B11:B17)</f>
        <v>41145523</v>
      </c>
      <c r="C10" s="89">
        <f t="shared" si="1"/>
        <v>9.3132257461547852E-10</v>
      </c>
      <c r="D10" s="89">
        <f t="shared" si="1"/>
        <v>41145523</v>
      </c>
      <c r="E10" s="89">
        <f t="shared" si="1"/>
        <v>37288845.240000002</v>
      </c>
      <c r="F10" s="89">
        <f t="shared" si="1"/>
        <v>35453651.609999999</v>
      </c>
      <c r="G10" s="89">
        <f t="shared" ref="G10:G27" si="2">+D10-E10</f>
        <v>3856677.7599999979</v>
      </c>
    </row>
    <row r="11" spans="1:7" ht="14.4" x14ac:dyDescent="0.3">
      <c r="A11" s="54" t="s">
        <v>310</v>
      </c>
      <c r="B11" s="90">
        <v>22694421.789999999</v>
      </c>
      <c r="C11" s="90">
        <f>+D11-B11</f>
        <v>0</v>
      </c>
      <c r="D11" s="90">
        <v>22694421.789999999</v>
      </c>
      <c r="E11" s="90">
        <v>21880464.280000001</v>
      </c>
      <c r="F11" s="90">
        <v>21684573.84</v>
      </c>
      <c r="G11" s="90">
        <f t="shared" si="2"/>
        <v>813957.50999999791</v>
      </c>
    </row>
    <row r="12" spans="1:7" ht="14.4" x14ac:dyDescent="0.3">
      <c r="A12" s="54" t="s">
        <v>311</v>
      </c>
      <c r="B12" s="90">
        <v>0</v>
      </c>
      <c r="C12" s="90">
        <f t="shared" ref="C12:C57" si="3">+D12-B12</f>
        <v>0</v>
      </c>
      <c r="D12" s="90">
        <v>0</v>
      </c>
      <c r="E12" s="90">
        <v>0</v>
      </c>
      <c r="F12" s="90">
        <v>0</v>
      </c>
      <c r="G12" s="90">
        <f t="shared" si="2"/>
        <v>0</v>
      </c>
    </row>
    <row r="13" spans="1:7" ht="14.4" x14ac:dyDescent="0.3">
      <c r="A13" s="54" t="s">
        <v>312</v>
      </c>
      <c r="B13" s="90">
        <v>4515175.0799999991</v>
      </c>
      <c r="C13" s="90">
        <f t="shared" si="3"/>
        <v>143574.50000000093</v>
      </c>
      <c r="D13" s="90">
        <v>4658749.58</v>
      </c>
      <c r="E13" s="90">
        <v>4072499.9000000004</v>
      </c>
      <c r="F13" s="90">
        <v>4072499.9000000004</v>
      </c>
      <c r="G13" s="90">
        <f t="shared" si="2"/>
        <v>586249.6799999997</v>
      </c>
    </row>
    <row r="14" spans="1:7" ht="14.4" x14ac:dyDescent="0.3">
      <c r="A14" s="54" t="s">
        <v>313</v>
      </c>
      <c r="B14" s="90">
        <v>7173095.2400000002</v>
      </c>
      <c r="C14" s="90">
        <f t="shared" si="3"/>
        <v>0</v>
      </c>
      <c r="D14" s="90">
        <v>7173095.2400000002</v>
      </c>
      <c r="E14" s="90">
        <v>5533792.0500000007</v>
      </c>
      <c r="F14" s="90">
        <v>3894488.86</v>
      </c>
      <c r="G14" s="90">
        <f t="shared" si="2"/>
        <v>1639303.1899999995</v>
      </c>
    </row>
    <row r="15" spans="1:7" ht="14.4" x14ac:dyDescent="0.3">
      <c r="A15" s="54" t="s">
        <v>314</v>
      </c>
      <c r="B15" s="90">
        <v>6762830.8899999997</v>
      </c>
      <c r="C15" s="90">
        <f t="shared" si="3"/>
        <v>-143574.5</v>
      </c>
      <c r="D15" s="90">
        <v>6619256.3899999997</v>
      </c>
      <c r="E15" s="90">
        <v>5802089.0099999998</v>
      </c>
      <c r="F15" s="90">
        <v>5802089.0099999998</v>
      </c>
      <c r="G15" s="90">
        <f t="shared" si="2"/>
        <v>817167.37999999989</v>
      </c>
    </row>
    <row r="16" spans="1:7" ht="14.4" x14ac:dyDescent="0.3">
      <c r="A16" s="54" t="s">
        <v>315</v>
      </c>
      <c r="B16" s="90">
        <v>0</v>
      </c>
      <c r="C16" s="90">
        <f t="shared" si="3"/>
        <v>0</v>
      </c>
      <c r="D16" s="90">
        <v>0</v>
      </c>
      <c r="E16" s="90">
        <v>0</v>
      </c>
      <c r="F16" s="90">
        <v>0</v>
      </c>
      <c r="G16" s="90">
        <f t="shared" si="2"/>
        <v>0</v>
      </c>
    </row>
    <row r="17" spans="1:7" ht="14.4" x14ac:dyDescent="0.3">
      <c r="A17" s="54" t="s">
        <v>316</v>
      </c>
      <c r="B17" s="90">
        <v>0</v>
      </c>
      <c r="C17" s="90">
        <f t="shared" si="3"/>
        <v>0</v>
      </c>
      <c r="D17" s="90">
        <v>0</v>
      </c>
      <c r="E17" s="90">
        <v>0</v>
      </c>
      <c r="F17" s="90">
        <v>0</v>
      </c>
      <c r="G17" s="90">
        <f t="shared" si="2"/>
        <v>0</v>
      </c>
    </row>
    <row r="18" spans="1:7" ht="14.4" x14ac:dyDescent="0.3">
      <c r="A18" s="54" t="s">
        <v>317</v>
      </c>
      <c r="B18" s="89">
        <f t="shared" ref="B18:F18" si="4">+SUM(B19:B27)</f>
        <v>1165826</v>
      </c>
      <c r="C18" s="89">
        <f t="shared" si="4"/>
        <v>181961.89</v>
      </c>
      <c r="D18" s="89">
        <f t="shared" si="4"/>
        <v>1202269.2</v>
      </c>
      <c r="E18" s="89">
        <f t="shared" si="4"/>
        <v>1104854.51</v>
      </c>
      <c r="F18" s="89">
        <f t="shared" si="4"/>
        <v>1092295.8500000001</v>
      </c>
      <c r="G18" s="89">
        <f t="shared" si="2"/>
        <v>97414.689999999944</v>
      </c>
    </row>
    <row r="19" spans="1:7" ht="14.4" x14ac:dyDescent="0.3">
      <c r="A19" s="54" t="s">
        <v>318</v>
      </c>
      <c r="B19" s="90">
        <v>560714.34</v>
      </c>
      <c r="C19" s="90">
        <v>0</v>
      </c>
      <c r="D19" s="90">
        <v>415195.64999999997</v>
      </c>
      <c r="E19" s="90">
        <v>414702.23</v>
      </c>
      <c r="F19" s="90">
        <v>414702.23</v>
      </c>
      <c r="G19" s="90">
        <f t="shared" si="2"/>
        <v>493.4199999999837</v>
      </c>
    </row>
    <row r="20" spans="1:7" ht="14.4" x14ac:dyDescent="0.3">
      <c r="A20" s="54" t="s">
        <v>319</v>
      </c>
      <c r="B20" s="90">
        <v>103590.39999999999</v>
      </c>
      <c r="C20" s="90">
        <f t="shared" si="3"/>
        <v>-91712.059999999983</v>
      </c>
      <c r="D20" s="90">
        <v>11878.340000000009</v>
      </c>
      <c r="E20" s="90">
        <v>11878.330000000002</v>
      </c>
      <c r="F20" s="90">
        <v>11878.330000000002</v>
      </c>
      <c r="G20" s="90">
        <f t="shared" si="2"/>
        <v>1.0000000007494236E-2</v>
      </c>
    </row>
    <row r="21" spans="1:7" ht="15.75" customHeight="1" x14ac:dyDescent="0.3">
      <c r="A21" s="54" t="s">
        <v>320</v>
      </c>
      <c r="B21" s="90">
        <v>0</v>
      </c>
      <c r="C21" s="90">
        <f t="shared" si="3"/>
        <v>4520</v>
      </c>
      <c r="D21" s="90">
        <v>4520</v>
      </c>
      <c r="E21" s="90">
        <v>4520</v>
      </c>
      <c r="F21" s="90">
        <v>4520</v>
      </c>
      <c r="G21" s="90">
        <f t="shared" si="2"/>
        <v>0</v>
      </c>
    </row>
    <row r="22" spans="1:7" ht="15.75" customHeight="1" x14ac:dyDescent="0.3">
      <c r="A22" s="54" t="s">
        <v>321</v>
      </c>
      <c r="B22" s="90">
        <v>0</v>
      </c>
      <c r="C22" s="90">
        <f t="shared" si="3"/>
        <v>142095.21</v>
      </c>
      <c r="D22" s="90">
        <v>142095.21</v>
      </c>
      <c r="E22" s="90">
        <v>142095.21000000002</v>
      </c>
      <c r="F22" s="90">
        <v>142095.21000000002</v>
      </c>
      <c r="G22" s="90">
        <f t="shared" si="2"/>
        <v>0</v>
      </c>
    </row>
    <row r="23" spans="1:7" ht="15.75" customHeight="1" x14ac:dyDescent="0.3">
      <c r="A23" s="54" t="s">
        <v>322</v>
      </c>
      <c r="B23" s="90">
        <v>58351.01</v>
      </c>
      <c r="C23" s="90">
        <f t="shared" si="3"/>
        <v>-47787.92</v>
      </c>
      <c r="D23" s="90">
        <v>10563.090000000004</v>
      </c>
      <c r="E23" s="90">
        <v>10563.09</v>
      </c>
      <c r="F23" s="90">
        <v>10563.09</v>
      </c>
      <c r="G23" s="90">
        <f t="shared" si="2"/>
        <v>0</v>
      </c>
    </row>
    <row r="24" spans="1:7" ht="15.75" customHeight="1" x14ac:dyDescent="0.3">
      <c r="A24" s="54" t="s">
        <v>323</v>
      </c>
      <c r="B24" s="90">
        <v>231600.02</v>
      </c>
      <c r="C24" s="90">
        <f t="shared" si="3"/>
        <v>0</v>
      </c>
      <c r="D24" s="90">
        <v>231600.02</v>
      </c>
      <c r="E24" s="90">
        <v>167818.62</v>
      </c>
      <c r="F24" s="90">
        <v>155259.96</v>
      </c>
      <c r="G24" s="90">
        <f t="shared" si="2"/>
        <v>63781.399999999994</v>
      </c>
    </row>
    <row r="25" spans="1:7" ht="15.75" customHeight="1" x14ac:dyDescent="0.3">
      <c r="A25" s="54" t="s">
        <v>324</v>
      </c>
      <c r="B25" s="90">
        <v>105114.01</v>
      </c>
      <c r="C25" s="90">
        <f t="shared" si="3"/>
        <v>30075.759999999995</v>
      </c>
      <c r="D25" s="90">
        <v>135189.76999999999</v>
      </c>
      <c r="E25" s="90">
        <v>116954.19</v>
      </c>
      <c r="F25" s="90">
        <v>116954.19</v>
      </c>
      <c r="G25" s="90">
        <f t="shared" si="2"/>
        <v>18235.579999999987</v>
      </c>
    </row>
    <row r="26" spans="1:7" ht="15.75" customHeight="1" x14ac:dyDescent="0.3">
      <c r="A26" s="54" t="s">
        <v>325</v>
      </c>
      <c r="B26" s="90">
        <v>0</v>
      </c>
      <c r="C26" s="90">
        <f t="shared" si="3"/>
        <v>0</v>
      </c>
      <c r="D26" s="90">
        <v>0</v>
      </c>
      <c r="E26" s="90">
        <v>0</v>
      </c>
      <c r="F26" s="90">
        <v>0</v>
      </c>
      <c r="G26" s="90">
        <f t="shared" si="2"/>
        <v>0</v>
      </c>
    </row>
    <row r="27" spans="1:7" ht="15.75" customHeight="1" x14ac:dyDescent="0.3">
      <c r="A27" s="54" t="s">
        <v>326</v>
      </c>
      <c r="B27" s="90">
        <v>106456.22</v>
      </c>
      <c r="C27" s="90">
        <f t="shared" si="3"/>
        <v>144770.90000000002</v>
      </c>
      <c r="D27" s="90">
        <v>251227.12000000002</v>
      </c>
      <c r="E27" s="90">
        <v>236322.84000000003</v>
      </c>
      <c r="F27" s="90">
        <v>236322.84000000003</v>
      </c>
      <c r="G27" s="90">
        <f t="shared" si="2"/>
        <v>14904.279999999999</v>
      </c>
    </row>
    <row r="28" spans="1:7" ht="15.75" customHeight="1" x14ac:dyDescent="0.3">
      <c r="A28" s="54" t="s">
        <v>327</v>
      </c>
      <c r="B28" s="91">
        <f t="shared" ref="B28:F28" si="5">+SUM(B29:B37)</f>
        <v>14540419.190000001</v>
      </c>
      <c r="C28" s="89">
        <f t="shared" si="5"/>
        <v>220476.27999999927</v>
      </c>
      <c r="D28" s="91">
        <f t="shared" si="5"/>
        <v>14760895.469999999</v>
      </c>
      <c r="E28" s="91">
        <f t="shared" si="5"/>
        <v>11108551.23</v>
      </c>
      <c r="F28" s="91">
        <f t="shared" si="5"/>
        <v>10800937.939999999</v>
      </c>
      <c r="G28" s="91">
        <f>+D28-E28</f>
        <v>3652344.2399999984</v>
      </c>
    </row>
    <row r="29" spans="1:7" ht="15.75" customHeight="1" x14ac:dyDescent="0.3">
      <c r="A29" s="54" t="s">
        <v>328</v>
      </c>
      <c r="B29" s="90">
        <v>562203.80000000005</v>
      </c>
      <c r="C29" s="90">
        <f t="shared" si="3"/>
        <v>-222968.41000000003</v>
      </c>
      <c r="D29" s="90">
        <v>339235.39</v>
      </c>
      <c r="E29" s="90">
        <v>339233.77</v>
      </c>
      <c r="F29" s="90">
        <v>339233.77</v>
      </c>
      <c r="G29" s="90">
        <f>+D29-E29</f>
        <v>1.6199999999953434</v>
      </c>
    </row>
    <row r="30" spans="1:7" ht="15.75" customHeight="1" x14ac:dyDescent="0.3">
      <c r="A30" s="54" t="s">
        <v>329</v>
      </c>
      <c r="B30" s="90">
        <v>368275.31</v>
      </c>
      <c r="C30" s="90">
        <f t="shared" si="3"/>
        <v>198939.2</v>
      </c>
      <c r="D30" s="90">
        <v>567214.51</v>
      </c>
      <c r="E30" s="90">
        <v>445413.80999999994</v>
      </c>
      <c r="F30" s="90">
        <v>445413.80999999994</v>
      </c>
      <c r="G30" s="90">
        <f t="shared" ref="G30:G57" si="6">+D30-E30</f>
        <v>121800.70000000007</v>
      </c>
    </row>
    <row r="31" spans="1:7" ht="15.75" customHeight="1" x14ac:dyDescent="0.3">
      <c r="A31" s="54" t="s">
        <v>330</v>
      </c>
      <c r="B31" s="90">
        <v>5169523.92</v>
      </c>
      <c r="C31" s="90">
        <f t="shared" si="3"/>
        <v>373795.65999999922</v>
      </c>
      <c r="D31" s="90">
        <v>5543319.5799999991</v>
      </c>
      <c r="E31" s="90">
        <v>4282687.2</v>
      </c>
      <c r="F31" s="90">
        <v>4116310.79</v>
      </c>
      <c r="G31" s="90">
        <f t="shared" si="6"/>
        <v>1260632.379999999</v>
      </c>
    </row>
    <row r="32" spans="1:7" ht="15.75" customHeight="1" x14ac:dyDescent="0.3">
      <c r="A32" s="54" t="s">
        <v>331</v>
      </c>
      <c r="B32" s="90">
        <v>308327</v>
      </c>
      <c r="C32" s="90">
        <f t="shared" si="3"/>
        <v>-73548.489999999991</v>
      </c>
      <c r="D32" s="90">
        <v>234778.51</v>
      </c>
      <c r="E32" s="90">
        <v>234777.89</v>
      </c>
      <c r="F32" s="90">
        <v>234777.89</v>
      </c>
      <c r="G32" s="90">
        <f t="shared" si="6"/>
        <v>0.61999999999534339</v>
      </c>
    </row>
    <row r="33" spans="1:7" ht="14.25" customHeight="1" x14ac:dyDescent="0.3">
      <c r="A33" s="54" t="s">
        <v>332</v>
      </c>
      <c r="B33" s="90">
        <v>1330868.7</v>
      </c>
      <c r="C33" s="90">
        <f t="shared" si="3"/>
        <v>-40961.699999999953</v>
      </c>
      <c r="D33" s="90">
        <v>1289907</v>
      </c>
      <c r="E33" s="90">
        <v>1239791.95</v>
      </c>
      <c r="F33" s="90">
        <v>1239791.95</v>
      </c>
      <c r="G33" s="90">
        <f t="shared" si="6"/>
        <v>50115.050000000047</v>
      </c>
    </row>
    <row r="34" spans="1:7" ht="14.25" customHeight="1" x14ac:dyDescent="0.3">
      <c r="A34" s="54" t="s">
        <v>333</v>
      </c>
      <c r="B34" s="90">
        <v>974135.56</v>
      </c>
      <c r="C34" s="90">
        <f t="shared" si="3"/>
        <v>0</v>
      </c>
      <c r="D34" s="90">
        <v>974135.56</v>
      </c>
      <c r="E34" s="90">
        <v>241694.62000000002</v>
      </c>
      <c r="F34" s="90">
        <v>241694.62000000002</v>
      </c>
      <c r="G34" s="90">
        <f t="shared" si="6"/>
        <v>732440.94000000006</v>
      </c>
    </row>
    <row r="35" spans="1:7" ht="14.25" customHeight="1" x14ac:dyDescent="0.3">
      <c r="A35" s="54" t="s">
        <v>334</v>
      </c>
      <c r="B35" s="90">
        <v>56217</v>
      </c>
      <c r="C35" s="90">
        <f t="shared" si="3"/>
        <v>-34138</v>
      </c>
      <c r="D35" s="90">
        <v>22079</v>
      </c>
      <c r="E35" s="90">
        <v>22078.57</v>
      </c>
      <c r="F35" s="90">
        <v>22078.57</v>
      </c>
      <c r="G35" s="90">
        <f t="shared" si="6"/>
        <v>0.43000000000029104</v>
      </c>
    </row>
    <row r="36" spans="1:7" ht="14.25" customHeight="1" x14ac:dyDescent="0.3">
      <c r="A36" s="54" t="s">
        <v>335</v>
      </c>
      <c r="B36" s="90">
        <v>897543.41</v>
      </c>
      <c r="C36" s="90">
        <f t="shared" si="3"/>
        <v>-119603.47999999998</v>
      </c>
      <c r="D36" s="90">
        <v>777939.93</v>
      </c>
      <c r="E36" s="90">
        <v>681583.1</v>
      </c>
      <c r="F36" s="90">
        <v>681583.1</v>
      </c>
      <c r="G36" s="90">
        <f t="shared" si="6"/>
        <v>96356.830000000075</v>
      </c>
    </row>
    <row r="37" spans="1:7" ht="14.25" customHeight="1" x14ac:dyDescent="0.3">
      <c r="A37" s="54" t="s">
        <v>336</v>
      </c>
      <c r="B37" s="90">
        <v>4873324.49</v>
      </c>
      <c r="C37" s="90">
        <f t="shared" si="3"/>
        <v>138961.5</v>
      </c>
      <c r="D37" s="90">
        <v>5012285.99</v>
      </c>
      <c r="E37" s="90">
        <v>3621290.32</v>
      </c>
      <c r="F37" s="90">
        <v>3480053.44</v>
      </c>
      <c r="G37" s="90">
        <f t="shared" si="6"/>
        <v>1390995.6700000004</v>
      </c>
    </row>
    <row r="38" spans="1:7" ht="15.75" customHeight="1" x14ac:dyDescent="0.3">
      <c r="A38" s="54" t="s">
        <v>337</v>
      </c>
      <c r="B38" s="89">
        <f t="shared" ref="B38:F38" si="7">+SUM(B39:B47)</f>
        <v>11019139</v>
      </c>
      <c r="C38" s="89">
        <f t="shared" si="7"/>
        <v>980000</v>
      </c>
      <c r="D38" s="89">
        <f t="shared" si="7"/>
        <v>11999139</v>
      </c>
      <c r="E38" s="89">
        <f t="shared" si="7"/>
        <v>9142875.379999999</v>
      </c>
      <c r="F38" s="89">
        <f t="shared" si="7"/>
        <v>9142875.379999999</v>
      </c>
      <c r="G38" s="89">
        <f t="shared" si="6"/>
        <v>2856263.620000001</v>
      </c>
    </row>
    <row r="39" spans="1:7" ht="15.75" customHeight="1" x14ac:dyDescent="0.3">
      <c r="A39" s="54" t="s">
        <v>338</v>
      </c>
      <c r="B39" s="90">
        <v>0</v>
      </c>
      <c r="C39" s="90">
        <f t="shared" si="3"/>
        <v>0</v>
      </c>
      <c r="D39" s="90">
        <v>0</v>
      </c>
      <c r="E39" s="90">
        <v>0</v>
      </c>
      <c r="F39" s="90">
        <v>0</v>
      </c>
      <c r="G39" s="90">
        <f t="shared" si="6"/>
        <v>0</v>
      </c>
    </row>
    <row r="40" spans="1:7" ht="15.75" customHeight="1" x14ac:dyDescent="0.3">
      <c r="A40" s="54" t="s">
        <v>339</v>
      </c>
      <c r="B40" s="90">
        <v>0</v>
      </c>
      <c r="C40" s="90">
        <f t="shared" si="3"/>
        <v>0</v>
      </c>
      <c r="D40" s="90">
        <v>0</v>
      </c>
      <c r="E40" s="90">
        <v>0</v>
      </c>
      <c r="F40" s="90">
        <v>0</v>
      </c>
      <c r="G40" s="90">
        <f t="shared" si="6"/>
        <v>0</v>
      </c>
    </row>
    <row r="41" spans="1:7" ht="15.75" customHeight="1" x14ac:dyDescent="0.3">
      <c r="A41" s="54" t="s">
        <v>340</v>
      </c>
      <c r="B41" s="90">
        <v>0</v>
      </c>
      <c r="C41" s="90">
        <f t="shared" si="3"/>
        <v>0</v>
      </c>
      <c r="D41" s="90">
        <v>0</v>
      </c>
      <c r="E41" s="90">
        <v>0</v>
      </c>
      <c r="F41" s="90">
        <v>0</v>
      </c>
      <c r="G41" s="90">
        <f t="shared" si="6"/>
        <v>0</v>
      </c>
    </row>
    <row r="42" spans="1:7" ht="15.75" customHeight="1" x14ac:dyDescent="0.3">
      <c r="A42" s="54" t="s">
        <v>341</v>
      </c>
      <c r="B42" s="90">
        <v>11019139</v>
      </c>
      <c r="C42" s="90">
        <f t="shared" si="3"/>
        <v>980000</v>
      </c>
      <c r="D42" s="90">
        <v>11999139</v>
      </c>
      <c r="E42" s="90">
        <v>9142875.379999999</v>
      </c>
      <c r="F42" s="90">
        <v>9142875.379999999</v>
      </c>
      <c r="G42" s="90">
        <f t="shared" si="6"/>
        <v>2856263.620000001</v>
      </c>
    </row>
    <row r="43" spans="1:7" ht="15.75" customHeight="1" x14ac:dyDescent="0.3">
      <c r="A43" s="54" t="s">
        <v>342</v>
      </c>
      <c r="B43" s="90">
        <v>0</v>
      </c>
      <c r="C43" s="90">
        <f t="shared" si="3"/>
        <v>0</v>
      </c>
      <c r="D43" s="90">
        <v>0</v>
      </c>
      <c r="E43" s="90">
        <v>0</v>
      </c>
      <c r="F43" s="90">
        <v>0</v>
      </c>
      <c r="G43" s="90">
        <f t="shared" si="6"/>
        <v>0</v>
      </c>
    </row>
    <row r="44" spans="1:7" ht="15.75" customHeight="1" x14ac:dyDescent="0.3">
      <c r="A44" s="54" t="s">
        <v>343</v>
      </c>
      <c r="B44" s="90">
        <v>0</v>
      </c>
      <c r="C44" s="90">
        <f t="shared" si="3"/>
        <v>0</v>
      </c>
      <c r="D44" s="90">
        <v>0</v>
      </c>
      <c r="E44" s="90">
        <v>0</v>
      </c>
      <c r="F44" s="90">
        <v>0</v>
      </c>
      <c r="G44" s="90">
        <f t="shared" si="6"/>
        <v>0</v>
      </c>
    </row>
    <row r="45" spans="1:7" ht="15.75" customHeight="1" x14ac:dyDescent="0.3">
      <c r="A45" s="54" t="s">
        <v>344</v>
      </c>
      <c r="B45" s="90">
        <v>0</v>
      </c>
      <c r="C45" s="90">
        <f t="shared" si="3"/>
        <v>0</v>
      </c>
      <c r="D45" s="90">
        <v>0</v>
      </c>
      <c r="E45" s="90">
        <v>0</v>
      </c>
      <c r="F45" s="90">
        <v>0</v>
      </c>
      <c r="G45" s="90">
        <f t="shared" si="6"/>
        <v>0</v>
      </c>
    </row>
    <row r="46" spans="1:7" ht="15.75" customHeight="1" x14ac:dyDescent="0.3">
      <c r="A46" s="54" t="s">
        <v>345</v>
      </c>
      <c r="B46" s="90">
        <v>0</v>
      </c>
      <c r="C46" s="90">
        <f t="shared" si="3"/>
        <v>0</v>
      </c>
      <c r="D46" s="90">
        <v>0</v>
      </c>
      <c r="E46" s="90">
        <v>0</v>
      </c>
      <c r="F46" s="90">
        <v>0</v>
      </c>
      <c r="G46" s="90">
        <f t="shared" si="6"/>
        <v>0</v>
      </c>
    </row>
    <row r="47" spans="1:7" ht="15.75" customHeight="1" x14ac:dyDescent="0.3">
      <c r="A47" s="54" t="s">
        <v>346</v>
      </c>
      <c r="B47" s="90">
        <v>0</v>
      </c>
      <c r="C47" s="90">
        <f t="shared" si="3"/>
        <v>0</v>
      </c>
      <c r="D47" s="90">
        <v>0</v>
      </c>
      <c r="E47" s="90">
        <v>0</v>
      </c>
      <c r="F47" s="90">
        <v>0</v>
      </c>
      <c r="G47" s="90">
        <f t="shared" si="6"/>
        <v>0</v>
      </c>
    </row>
    <row r="48" spans="1:7" ht="15.75" customHeight="1" x14ac:dyDescent="0.3">
      <c r="A48" s="54" t="s">
        <v>347</v>
      </c>
      <c r="B48" s="89">
        <f t="shared" ref="B48:F48" si="8">+SUM(B49:B57)</f>
        <v>0</v>
      </c>
      <c r="C48" s="89">
        <f t="shared" si="8"/>
        <v>2194188.37</v>
      </c>
      <c r="D48" s="89">
        <f t="shared" si="8"/>
        <v>2194188.37</v>
      </c>
      <c r="E48" s="89">
        <f t="shared" si="8"/>
        <v>42905.87</v>
      </c>
      <c r="F48" s="89">
        <f t="shared" si="8"/>
        <v>42905.87</v>
      </c>
      <c r="G48" s="89">
        <f t="shared" si="6"/>
        <v>2151282.5</v>
      </c>
    </row>
    <row r="49" spans="1:7" ht="15.75" customHeight="1" x14ac:dyDescent="0.3">
      <c r="A49" s="54" t="s">
        <v>348</v>
      </c>
      <c r="B49" s="90">
        <v>0</v>
      </c>
      <c r="C49" s="90">
        <f t="shared" si="3"/>
        <v>42905.87</v>
      </c>
      <c r="D49" s="92">
        <v>42905.87</v>
      </c>
      <c r="E49" s="90">
        <v>42905.87</v>
      </c>
      <c r="F49" s="90">
        <v>42905.87</v>
      </c>
      <c r="G49" s="90">
        <f t="shared" si="6"/>
        <v>0</v>
      </c>
    </row>
    <row r="50" spans="1:7" ht="15.75" customHeight="1" x14ac:dyDescent="0.3">
      <c r="A50" s="54" t="s">
        <v>349</v>
      </c>
      <c r="B50" s="90">
        <v>0</v>
      </c>
      <c r="C50" s="90">
        <f t="shared" si="3"/>
        <v>0</v>
      </c>
      <c r="D50" s="90">
        <v>0</v>
      </c>
      <c r="E50" s="90">
        <v>0</v>
      </c>
      <c r="F50" s="90">
        <v>0</v>
      </c>
      <c r="G50" s="90">
        <f t="shared" si="6"/>
        <v>0</v>
      </c>
    </row>
    <row r="51" spans="1:7" ht="15.75" customHeight="1" x14ac:dyDescent="0.3">
      <c r="A51" s="54" t="s">
        <v>350</v>
      </c>
      <c r="B51" s="90">
        <v>0</v>
      </c>
      <c r="C51" s="90">
        <f t="shared" si="3"/>
        <v>0</v>
      </c>
      <c r="D51" s="90">
        <v>0</v>
      </c>
      <c r="E51" s="90">
        <v>0</v>
      </c>
      <c r="F51" s="90">
        <v>0</v>
      </c>
      <c r="G51" s="90">
        <f t="shared" si="6"/>
        <v>0</v>
      </c>
    </row>
    <row r="52" spans="1:7" ht="15.75" customHeight="1" x14ac:dyDescent="0.3">
      <c r="A52" s="54" t="s">
        <v>351</v>
      </c>
      <c r="B52" s="90">
        <v>0</v>
      </c>
      <c r="C52" s="90">
        <f t="shared" si="3"/>
        <v>2151282.5</v>
      </c>
      <c r="D52" s="90">
        <v>2151282.5</v>
      </c>
      <c r="E52" s="90">
        <v>0</v>
      </c>
      <c r="F52" s="90">
        <v>0</v>
      </c>
      <c r="G52" s="90">
        <f t="shared" si="6"/>
        <v>2151282.5</v>
      </c>
    </row>
    <row r="53" spans="1:7" ht="15.75" customHeight="1" x14ac:dyDescent="0.3">
      <c r="A53" s="54" t="s">
        <v>352</v>
      </c>
      <c r="B53" s="90">
        <v>0</v>
      </c>
      <c r="C53" s="90">
        <f t="shared" si="3"/>
        <v>0</v>
      </c>
      <c r="D53" s="90">
        <v>0</v>
      </c>
      <c r="E53" s="90">
        <v>0</v>
      </c>
      <c r="F53" s="90">
        <v>0</v>
      </c>
      <c r="G53" s="90">
        <f t="shared" si="6"/>
        <v>0</v>
      </c>
    </row>
    <row r="54" spans="1:7" ht="15.75" customHeight="1" x14ac:dyDescent="0.3">
      <c r="A54" s="54" t="s">
        <v>353</v>
      </c>
      <c r="B54" s="90">
        <v>0</v>
      </c>
      <c r="C54" s="90">
        <f t="shared" si="3"/>
        <v>0</v>
      </c>
      <c r="D54" s="90">
        <v>0</v>
      </c>
      <c r="E54" s="90">
        <v>0</v>
      </c>
      <c r="F54" s="90">
        <v>0</v>
      </c>
      <c r="G54" s="90">
        <f t="shared" si="6"/>
        <v>0</v>
      </c>
    </row>
    <row r="55" spans="1:7" ht="15.75" customHeight="1" x14ac:dyDescent="0.3">
      <c r="A55" s="54" t="s">
        <v>354</v>
      </c>
      <c r="B55" s="90">
        <v>0</v>
      </c>
      <c r="C55" s="90">
        <f t="shared" si="3"/>
        <v>0</v>
      </c>
      <c r="D55" s="90">
        <v>0</v>
      </c>
      <c r="E55" s="90">
        <v>0</v>
      </c>
      <c r="F55" s="90">
        <v>0</v>
      </c>
      <c r="G55" s="90">
        <f t="shared" si="6"/>
        <v>0</v>
      </c>
    </row>
    <row r="56" spans="1:7" ht="15.75" customHeight="1" x14ac:dyDescent="0.3">
      <c r="A56" s="54" t="s">
        <v>355</v>
      </c>
      <c r="B56" s="90">
        <v>0</v>
      </c>
      <c r="C56" s="90">
        <f t="shared" si="3"/>
        <v>0</v>
      </c>
      <c r="D56" s="90">
        <v>0</v>
      </c>
      <c r="E56" s="90">
        <v>0</v>
      </c>
      <c r="F56" s="90">
        <v>0</v>
      </c>
      <c r="G56" s="90">
        <f t="shared" si="6"/>
        <v>0</v>
      </c>
    </row>
    <row r="57" spans="1:7" ht="15.75" customHeight="1" x14ac:dyDescent="0.3">
      <c r="A57" s="54" t="s">
        <v>356</v>
      </c>
      <c r="B57" s="90">
        <v>0</v>
      </c>
      <c r="C57" s="90">
        <f t="shared" si="3"/>
        <v>0</v>
      </c>
      <c r="D57" s="90">
        <v>0</v>
      </c>
      <c r="E57" s="90">
        <v>0</v>
      </c>
      <c r="F57" s="90">
        <v>0</v>
      </c>
      <c r="G57" s="90">
        <f t="shared" si="6"/>
        <v>0</v>
      </c>
    </row>
    <row r="58" spans="1:7" ht="15.75" customHeight="1" x14ac:dyDescent="0.3">
      <c r="A58" s="54" t="s">
        <v>357</v>
      </c>
      <c r="B58" s="87">
        <f t="shared" ref="B58:G58" si="9">SUM(B59:B61)</f>
        <v>0</v>
      </c>
      <c r="C58" s="87">
        <f t="shared" si="9"/>
        <v>0</v>
      </c>
      <c r="D58" s="87">
        <f t="shared" si="9"/>
        <v>0</v>
      </c>
      <c r="E58" s="87">
        <f t="shared" si="9"/>
        <v>0</v>
      </c>
      <c r="F58" s="87">
        <f t="shared" si="9"/>
        <v>0</v>
      </c>
      <c r="G58" s="87">
        <f t="shared" si="9"/>
        <v>0</v>
      </c>
    </row>
    <row r="59" spans="1:7" ht="15.75" customHeight="1" x14ac:dyDescent="0.3">
      <c r="A59" s="54" t="s">
        <v>358</v>
      </c>
      <c r="B59" s="88">
        <v>0</v>
      </c>
      <c r="C59" s="90">
        <f t="shared" ref="C59:C82" si="10">+D59-B59</f>
        <v>0</v>
      </c>
      <c r="D59" s="88">
        <v>0</v>
      </c>
      <c r="E59" s="88">
        <v>0</v>
      </c>
      <c r="F59" s="88">
        <v>0</v>
      </c>
      <c r="G59" s="88">
        <f t="shared" ref="G59:G61" si="11">D59-E59</f>
        <v>0</v>
      </c>
    </row>
    <row r="60" spans="1:7" ht="15.75" customHeight="1" x14ac:dyDescent="0.3">
      <c r="A60" s="54" t="s">
        <v>359</v>
      </c>
      <c r="B60" s="88">
        <v>0</v>
      </c>
      <c r="C60" s="90">
        <f t="shared" si="10"/>
        <v>0</v>
      </c>
      <c r="D60" s="88">
        <v>0</v>
      </c>
      <c r="E60" s="88">
        <v>0</v>
      </c>
      <c r="F60" s="88">
        <v>0</v>
      </c>
      <c r="G60" s="88">
        <f t="shared" si="11"/>
        <v>0</v>
      </c>
    </row>
    <row r="61" spans="1:7" ht="15.75" customHeight="1" x14ac:dyDescent="0.3">
      <c r="A61" s="54" t="s">
        <v>360</v>
      </c>
      <c r="B61" s="88">
        <v>0</v>
      </c>
      <c r="C61" s="90">
        <f t="shared" si="10"/>
        <v>0</v>
      </c>
      <c r="D61" s="88">
        <v>0</v>
      </c>
      <c r="E61" s="88">
        <v>0</v>
      </c>
      <c r="F61" s="88">
        <v>0</v>
      </c>
      <c r="G61" s="88">
        <f t="shared" si="11"/>
        <v>0</v>
      </c>
    </row>
    <row r="62" spans="1:7" ht="15.75" customHeight="1" x14ac:dyDescent="0.3">
      <c r="A62" s="54" t="s">
        <v>361</v>
      </c>
      <c r="B62" s="87">
        <f t="shared" ref="B62:G62" si="12">SUM(B63:B67,B69:B70)</f>
        <v>0</v>
      </c>
      <c r="C62" s="87">
        <f t="shared" si="12"/>
        <v>0</v>
      </c>
      <c r="D62" s="87">
        <f t="shared" si="12"/>
        <v>0</v>
      </c>
      <c r="E62" s="87">
        <f t="shared" si="12"/>
        <v>0</v>
      </c>
      <c r="F62" s="87">
        <f t="shared" si="12"/>
        <v>0</v>
      </c>
      <c r="G62" s="87">
        <f t="shared" si="12"/>
        <v>0</v>
      </c>
    </row>
    <row r="63" spans="1:7" ht="15.75" customHeight="1" x14ac:dyDescent="0.3">
      <c r="A63" s="54" t="s">
        <v>362</v>
      </c>
      <c r="B63" s="88">
        <v>0</v>
      </c>
      <c r="C63" s="90">
        <f t="shared" si="10"/>
        <v>0</v>
      </c>
      <c r="D63" s="88">
        <v>0</v>
      </c>
      <c r="E63" s="88">
        <v>0</v>
      </c>
      <c r="F63" s="88">
        <v>0</v>
      </c>
      <c r="G63" s="88">
        <f t="shared" ref="G63:G70" si="13">D63-E63</f>
        <v>0</v>
      </c>
    </row>
    <row r="64" spans="1:7" ht="15.75" customHeight="1" x14ac:dyDescent="0.3">
      <c r="A64" s="54" t="s">
        <v>363</v>
      </c>
      <c r="B64" s="88">
        <v>0</v>
      </c>
      <c r="C64" s="90">
        <f t="shared" si="10"/>
        <v>0</v>
      </c>
      <c r="D64" s="88">
        <v>0</v>
      </c>
      <c r="E64" s="88">
        <v>0</v>
      </c>
      <c r="F64" s="88">
        <v>0</v>
      </c>
      <c r="G64" s="88">
        <f t="shared" si="13"/>
        <v>0</v>
      </c>
    </row>
    <row r="65" spans="1:7" ht="15.75" customHeight="1" x14ac:dyDescent="0.3">
      <c r="A65" s="54" t="s">
        <v>364</v>
      </c>
      <c r="B65" s="88">
        <v>0</v>
      </c>
      <c r="C65" s="90">
        <f t="shared" si="10"/>
        <v>0</v>
      </c>
      <c r="D65" s="88">
        <v>0</v>
      </c>
      <c r="E65" s="88">
        <v>0</v>
      </c>
      <c r="F65" s="88">
        <v>0</v>
      </c>
      <c r="G65" s="88">
        <f t="shared" si="13"/>
        <v>0</v>
      </c>
    </row>
    <row r="66" spans="1:7" ht="15.75" customHeight="1" x14ac:dyDescent="0.3">
      <c r="A66" s="54" t="s">
        <v>365</v>
      </c>
      <c r="B66" s="88">
        <v>0</v>
      </c>
      <c r="C66" s="90">
        <f t="shared" si="10"/>
        <v>0</v>
      </c>
      <c r="D66" s="88">
        <v>0</v>
      </c>
      <c r="E66" s="88">
        <v>0</v>
      </c>
      <c r="F66" s="88">
        <v>0</v>
      </c>
      <c r="G66" s="88">
        <f t="shared" si="13"/>
        <v>0</v>
      </c>
    </row>
    <row r="67" spans="1:7" ht="15.75" customHeight="1" x14ac:dyDescent="0.3">
      <c r="A67" s="54" t="s">
        <v>366</v>
      </c>
      <c r="B67" s="88">
        <v>0</v>
      </c>
      <c r="C67" s="90">
        <f t="shared" si="10"/>
        <v>0</v>
      </c>
      <c r="D67" s="88">
        <v>0</v>
      </c>
      <c r="E67" s="88">
        <v>0</v>
      </c>
      <c r="F67" s="88">
        <v>0</v>
      </c>
      <c r="G67" s="88">
        <f t="shared" si="13"/>
        <v>0</v>
      </c>
    </row>
    <row r="68" spans="1:7" ht="15.75" customHeight="1" x14ac:dyDescent="0.3">
      <c r="A68" s="54" t="s">
        <v>367</v>
      </c>
      <c r="B68" s="88">
        <v>0</v>
      </c>
      <c r="C68" s="90">
        <f t="shared" si="10"/>
        <v>0</v>
      </c>
      <c r="D68" s="88">
        <v>0</v>
      </c>
      <c r="E68" s="88">
        <v>0</v>
      </c>
      <c r="F68" s="88">
        <v>0</v>
      </c>
      <c r="G68" s="88">
        <f t="shared" si="13"/>
        <v>0</v>
      </c>
    </row>
    <row r="69" spans="1:7" ht="15.75" customHeight="1" x14ac:dyDescent="0.3">
      <c r="A69" s="54" t="s">
        <v>368</v>
      </c>
      <c r="B69" s="88">
        <v>0</v>
      </c>
      <c r="C69" s="90">
        <f t="shared" si="10"/>
        <v>0</v>
      </c>
      <c r="D69" s="88">
        <v>0</v>
      </c>
      <c r="E69" s="88">
        <v>0</v>
      </c>
      <c r="F69" s="88">
        <v>0</v>
      </c>
      <c r="G69" s="88">
        <f t="shared" si="13"/>
        <v>0</v>
      </c>
    </row>
    <row r="70" spans="1:7" ht="15.75" customHeight="1" x14ac:dyDescent="0.3">
      <c r="A70" s="54" t="s">
        <v>369</v>
      </c>
      <c r="B70" s="88">
        <v>0</v>
      </c>
      <c r="C70" s="90">
        <f t="shared" si="10"/>
        <v>0</v>
      </c>
      <c r="D70" s="88">
        <v>0</v>
      </c>
      <c r="E70" s="88">
        <v>0</v>
      </c>
      <c r="F70" s="88">
        <v>0</v>
      </c>
      <c r="G70" s="88">
        <f t="shared" si="13"/>
        <v>0</v>
      </c>
    </row>
    <row r="71" spans="1:7" ht="15.75" customHeight="1" x14ac:dyDescent="0.3">
      <c r="A71" s="54" t="s">
        <v>370</v>
      </c>
      <c r="B71" s="87">
        <f t="shared" ref="B71:G71" si="14">SUM(B72:B74)</f>
        <v>0</v>
      </c>
      <c r="C71" s="87">
        <f t="shared" si="14"/>
        <v>0</v>
      </c>
      <c r="D71" s="87">
        <f t="shared" si="14"/>
        <v>0</v>
      </c>
      <c r="E71" s="87">
        <f t="shared" si="14"/>
        <v>0</v>
      </c>
      <c r="F71" s="87">
        <f t="shared" si="14"/>
        <v>0</v>
      </c>
      <c r="G71" s="87">
        <f t="shared" si="14"/>
        <v>0</v>
      </c>
    </row>
    <row r="72" spans="1:7" ht="15.75" customHeight="1" x14ac:dyDescent="0.3">
      <c r="A72" s="54" t="s">
        <v>371</v>
      </c>
      <c r="B72" s="88">
        <v>0</v>
      </c>
      <c r="C72" s="90">
        <f t="shared" si="10"/>
        <v>0</v>
      </c>
      <c r="D72" s="88">
        <v>0</v>
      </c>
      <c r="E72" s="88">
        <v>0</v>
      </c>
      <c r="F72" s="88">
        <v>0</v>
      </c>
      <c r="G72" s="88">
        <f t="shared" ref="G72:G74" si="15">D72-E72</f>
        <v>0</v>
      </c>
    </row>
    <row r="73" spans="1:7" ht="15.75" customHeight="1" x14ac:dyDescent="0.3">
      <c r="A73" s="54" t="s">
        <v>372</v>
      </c>
      <c r="B73" s="88">
        <v>0</v>
      </c>
      <c r="C73" s="90">
        <f t="shared" si="10"/>
        <v>0</v>
      </c>
      <c r="D73" s="88">
        <v>0</v>
      </c>
      <c r="E73" s="88">
        <v>0</v>
      </c>
      <c r="F73" s="88">
        <v>0</v>
      </c>
      <c r="G73" s="88">
        <f t="shared" si="15"/>
        <v>0</v>
      </c>
    </row>
    <row r="74" spans="1:7" ht="15.75" customHeight="1" x14ac:dyDescent="0.3">
      <c r="A74" s="54" t="s">
        <v>373</v>
      </c>
      <c r="B74" s="88">
        <v>0</v>
      </c>
      <c r="C74" s="90">
        <f t="shared" si="10"/>
        <v>0</v>
      </c>
      <c r="D74" s="88">
        <v>0</v>
      </c>
      <c r="E74" s="88">
        <v>0</v>
      </c>
      <c r="F74" s="88">
        <v>0</v>
      </c>
      <c r="G74" s="88">
        <f t="shared" si="15"/>
        <v>0</v>
      </c>
    </row>
    <row r="75" spans="1:7" ht="15.75" customHeight="1" x14ac:dyDescent="0.3">
      <c r="A75" s="54" t="s">
        <v>374</v>
      </c>
      <c r="B75" s="87">
        <f t="shared" ref="B75:G75" si="16">SUM(B76:B82)</f>
        <v>0</v>
      </c>
      <c r="C75" s="87">
        <f t="shared" si="16"/>
        <v>0</v>
      </c>
      <c r="D75" s="87">
        <f t="shared" si="16"/>
        <v>0</v>
      </c>
      <c r="E75" s="87">
        <f t="shared" si="16"/>
        <v>0</v>
      </c>
      <c r="F75" s="87">
        <f t="shared" si="16"/>
        <v>0</v>
      </c>
      <c r="G75" s="87">
        <f t="shared" si="16"/>
        <v>0</v>
      </c>
    </row>
    <row r="76" spans="1:7" ht="15.75" customHeight="1" x14ac:dyDescent="0.3">
      <c r="A76" s="54" t="s">
        <v>375</v>
      </c>
      <c r="B76" s="88">
        <v>0</v>
      </c>
      <c r="C76" s="90">
        <f t="shared" si="10"/>
        <v>0</v>
      </c>
      <c r="D76" s="88">
        <v>0</v>
      </c>
      <c r="E76" s="88">
        <v>0</v>
      </c>
      <c r="F76" s="88">
        <v>0</v>
      </c>
      <c r="G76" s="88">
        <f t="shared" ref="G76:G82" si="17">D76-E76</f>
        <v>0</v>
      </c>
    </row>
    <row r="77" spans="1:7" ht="15.75" customHeight="1" x14ac:dyDescent="0.3">
      <c r="A77" s="54" t="s">
        <v>376</v>
      </c>
      <c r="B77" s="88">
        <v>0</v>
      </c>
      <c r="C77" s="90">
        <f t="shared" si="10"/>
        <v>0</v>
      </c>
      <c r="D77" s="88">
        <v>0</v>
      </c>
      <c r="E77" s="88">
        <v>0</v>
      </c>
      <c r="F77" s="88">
        <v>0</v>
      </c>
      <c r="G77" s="88">
        <f t="shared" si="17"/>
        <v>0</v>
      </c>
    </row>
    <row r="78" spans="1:7" ht="15.75" customHeight="1" x14ac:dyDescent="0.3">
      <c r="A78" s="54" t="s">
        <v>377</v>
      </c>
      <c r="B78" s="88">
        <v>0</v>
      </c>
      <c r="C78" s="90">
        <f t="shared" si="10"/>
        <v>0</v>
      </c>
      <c r="D78" s="88">
        <v>0</v>
      </c>
      <c r="E78" s="88">
        <v>0</v>
      </c>
      <c r="F78" s="88">
        <v>0</v>
      </c>
      <c r="G78" s="88">
        <f t="shared" si="17"/>
        <v>0</v>
      </c>
    </row>
    <row r="79" spans="1:7" ht="15.75" customHeight="1" x14ac:dyDescent="0.3">
      <c r="A79" s="54" t="s">
        <v>378</v>
      </c>
      <c r="B79" s="88">
        <v>0</v>
      </c>
      <c r="C79" s="90">
        <f t="shared" si="10"/>
        <v>0</v>
      </c>
      <c r="D79" s="88">
        <v>0</v>
      </c>
      <c r="E79" s="88">
        <v>0</v>
      </c>
      <c r="F79" s="88">
        <v>0</v>
      </c>
      <c r="G79" s="88">
        <f t="shared" si="17"/>
        <v>0</v>
      </c>
    </row>
    <row r="80" spans="1:7" ht="15.75" customHeight="1" x14ac:dyDescent="0.3">
      <c r="A80" s="54" t="s">
        <v>379</v>
      </c>
      <c r="B80" s="88">
        <v>0</v>
      </c>
      <c r="C80" s="90">
        <f t="shared" si="10"/>
        <v>0</v>
      </c>
      <c r="D80" s="88">
        <v>0</v>
      </c>
      <c r="E80" s="88">
        <v>0</v>
      </c>
      <c r="F80" s="88">
        <v>0</v>
      </c>
      <c r="G80" s="88">
        <f t="shared" si="17"/>
        <v>0</v>
      </c>
    </row>
    <row r="81" spans="1:7" ht="15.75" customHeight="1" x14ac:dyDescent="0.3">
      <c r="A81" s="54" t="s">
        <v>380</v>
      </c>
      <c r="B81" s="88">
        <v>0</v>
      </c>
      <c r="C81" s="90">
        <f t="shared" si="10"/>
        <v>0</v>
      </c>
      <c r="D81" s="88">
        <v>0</v>
      </c>
      <c r="E81" s="88">
        <v>0</v>
      </c>
      <c r="F81" s="88">
        <v>0</v>
      </c>
      <c r="G81" s="88">
        <f t="shared" si="17"/>
        <v>0</v>
      </c>
    </row>
    <row r="82" spans="1:7" ht="15.75" customHeight="1" x14ac:dyDescent="0.3">
      <c r="A82" s="54" t="s">
        <v>381</v>
      </c>
      <c r="B82" s="88">
        <v>0</v>
      </c>
      <c r="C82" s="90">
        <f t="shared" si="10"/>
        <v>0</v>
      </c>
      <c r="D82" s="88">
        <v>0</v>
      </c>
      <c r="E82" s="88">
        <v>0</v>
      </c>
      <c r="F82" s="88">
        <v>0</v>
      </c>
      <c r="G82" s="88">
        <f t="shared" si="17"/>
        <v>0</v>
      </c>
    </row>
    <row r="83" spans="1:7" ht="15.75" customHeight="1" x14ac:dyDescent="0.3">
      <c r="A83" s="54"/>
      <c r="B83" s="55"/>
      <c r="C83" s="55"/>
      <c r="D83" s="55"/>
      <c r="E83" s="55"/>
      <c r="F83" s="55"/>
      <c r="G83" s="55"/>
    </row>
    <row r="84" spans="1:7" ht="15.75" customHeight="1" x14ac:dyDescent="0.3">
      <c r="A84" s="56" t="s">
        <v>382</v>
      </c>
      <c r="B84" s="53">
        <f t="shared" ref="B84:G84" si="18">SUM(B85,B93,B103,B113,B123,B133,B137,B146,B150)</f>
        <v>0</v>
      </c>
      <c r="C84" s="53">
        <f t="shared" si="18"/>
        <v>0</v>
      </c>
      <c r="D84" s="53">
        <f t="shared" si="18"/>
        <v>0</v>
      </c>
      <c r="E84" s="53">
        <f t="shared" si="18"/>
        <v>0</v>
      </c>
      <c r="F84" s="53">
        <f t="shared" si="18"/>
        <v>0</v>
      </c>
      <c r="G84" s="53">
        <f t="shared" si="18"/>
        <v>0</v>
      </c>
    </row>
    <row r="85" spans="1:7" ht="15.75" customHeight="1" x14ac:dyDescent="0.3">
      <c r="A85" s="54" t="s">
        <v>309</v>
      </c>
      <c r="B85" s="53">
        <f t="shared" ref="B85:G85" si="19">SUM(B86:B92)</f>
        <v>0</v>
      </c>
      <c r="C85" s="53">
        <f t="shared" si="19"/>
        <v>0</v>
      </c>
      <c r="D85" s="53">
        <f t="shared" si="19"/>
        <v>0</v>
      </c>
      <c r="E85" s="53">
        <f t="shared" si="19"/>
        <v>0</v>
      </c>
      <c r="F85" s="53">
        <f t="shared" si="19"/>
        <v>0</v>
      </c>
      <c r="G85" s="53">
        <f t="shared" si="19"/>
        <v>0</v>
      </c>
    </row>
    <row r="86" spans="1:7" ht="15.75" customHeight="1" x14ac:dyDescent="0.3">
      <c r="A86" s="54" t="s">
        <v>310</v>
      </c>
      <c r="B86" s="55">
        <v>0</v>
      </c>
      <c r="C86" s="80">
        <f t="shared" ref="C86:C92" si="20">+D86-B86</f>
        <v>0</v>
      </c>
      <c r="D86" s="55">
        <v>0</v>
      </c>
      <c r="E86" s="55">
        <v>0</v>
      </c>
      <c r="F86" s="55">
        <v>0</v>
      </c>
      <c r="G86" s="55">
        <f t="shared" ref="G86:G92" si="21">D86-E86</f>
        <v>0</v>
      </c>
    </row>
    <row r="87" spans="1:7" ht="15.75" customHeight="1" x14ac:dyDescent="0.3">
      <c r="A87" s="54" t="s">
        <v>311</v>
      </c>
      <c r="B87" s="55">
        <v>0</v>
      </c>
      <c r="C87" s="80">
        <f t="shared" si="20"/>
        <v>0</v>
      </c>
      <c r="D87" s="55">
        <v>0</v>
      </c>
      <c r="E87" s="55">
        <v>0</v>
      </c>
      <c r="F87" s="55">
        <v>0</v>
      </c>
      <c r="G87" s="55">
        <f t="shared" si="21"/>
        <v>0</v>
      </c>
    </row>
    <row r="88" spans="1:7" ht="15.75" customHeight="1" x14ac:dyDescent="0.3">
      <c r="A88" s="54" t="s">
        <v>312</v>
      </c>
      <c r="B88" s="55">
        <v>0</v>
      </c>
      <c r="C88" s="80">
        <f t="shared" si="20"/>
        <v>0</v>
      </c>
      <c r="D88" s="55">
        <v>0</v>
      </c>
      <c r="E88" s="55">
        <v>0</v>
      </c>
      <c r="F88" s="55">
        <v>0</v>
      </c>
      <c r="G88" s="55">
        <f t="shared" si="21"/>
        <v>0</v>
      </c>
    </row>
    <row r="89" spans="1:7" ht="15.75" customHeight="1" x14ac:dyDescent="0.3">
      <c r="A89" s="54" t="s">
        <v>313</v>
      </c>
      <c r="B89" s="55">
        <v>0</v>
      </c>
      <c r="C89" s="80">
        <f t="shared" si="20"/>
        <v>0</v>
      </c>
      <c r="D89" s="55">
        <v>0</v>
      </c>
      <c r="E89" s="55">
        <v>0</v>
      </c>
      <c r="F89" s="55">
        <v>0</v>
      </c>
      <c r="G89" s="55">
        <f t="shared" si="21"/>
        <v>0</v>
      </c>
    </row>
    <row r="90" spans="1:7" ht="15.75" customHeight="1" x14ac:dyDescent="0.3">
      <c r="A90" s="54" t="s">
        <v>314</v>
      </c>
      <c r="B90" s="55">
        <v>0</v>
      </c>
      <c r="C90" s="80">
        <f t="shared" si="20"/>
        <v>0</v>
      </c>
      <c r="D90" s="55">
        <v>0</v>
      </c>
      <c r="E90" s="55">
        <v>0</v>
      </c>
      <c r="F90" s="55">
        <v>0</v>
      </c>
      <c r="G90" s="55">
        <f t="shared" si="21"/>
        <v>0</v>
      </c>
    </row>
    <row r="91" spans="1:7" ht="15.75" customHeight="1" x14ac:dyDescent="0.3">
      <c r="A91" s="54" t="s">
        <v>315</v>
      </c>
      <c r="B91" s="55">
        <v>0</v>
      </c>
      <c r="C91" s="80">
        <f t="shared" si="20"/>
        <v>0</v>
      </c>
      <c r="D91" s="55">
        <v>0</v>
      </c>
      <c r="E91" s="55">
        <v>0</v>
      </c>
      <c r="F91" s="55">
        <v>0</v>
      </c>
      <c r="G91" s="55">
        <f t="shared" si="21"/>
        <v>0</v>
      </c>
    </row>
    <row r="92" spans="1:7" ht="15.75" customHeight="1" x14ac:dyDescent="0.3">
      <c r="A92" s="54" t="s">
        <v>316</v>
      </c>
      <c r="B92" s="55">
        <v>0</v>
      </c>
      <c r="C92" s="80">
        <f t="shared" si="20"/>
        <v>0</v>
      </c>
      <c r="D92" s="55">
        <v>0</v>
      </c>
      <c r="E92" s="55">
        <v>0</v>
      </c>
      <c r="F92" s="55">
        <v>0</v>
      </c>
      <c r="G92" s="55">
        <f t="shared" si="21"/>
        <v>0</v>
      </c>
    </row>
    <row r="93" spans="1:7" ht="15.75" customHeight="1" x14ac:dyDescent="0.3">
      <c r="A93" s="54" t="s">
        <v>317</v>
      </c>
      <c r="B93" s="53">
        <f t="shared" ref="B93:G93" si="22">SUM(B94:B102)</f>
        <v>0</v>
      </c>
      <c r="C93" s="53">
        <f t="shared" si="22"/>
        <v>0</v>
      </c>
      <c r="D93" s="53">
        <f t="shared" si="22"/>
        <v>0</v>
      </c>
      <c r="E93" s="53">
        <f t="shared" si="22"/>
        <v>0</v>
      </c>
      <c r="F93" s="53">
        <f t="shared" si="22"/>
        <v>0</v>
      </c>
      <c r="G93" s="53">
        <f t="shared" si="22"/>
        <v>0</v>
      </c>
    </row>
    <row r="94" spans="1:7" ht="15.75" customHeight="1" x14ac:dyDescent="0.3">
      <c r="A94" s="54" t="s">
        <v>318</v>
      </c>
      <c r="B94" s="55">
        <v>0</v>
      </c>
      <c r="C94" s="80">
        <f t="shared" ref="C94:C102" si="23">+D94-B94</f>
        <v>0</v>
      </c>
      <c r="D94" s="55">
        <v>0</v>
      </c>
      <c r="E94" s="55">
        <v>0</v>
      </c>
      <c r="F94" s="55">
        <v>0</v>
      </c>
      <c r="G94" s="55">
        <f t="shared" ref="G94:G102" si="24">D94-E94</f>
        <v>0</v>
      </c>
    </row>
    <row r="95" spans="1:7" ht="15.75" customHeight="1" x14ac:dyDescent="0.3">
      <c r="A95" s="54" t="s">
        <v>319</v>
      </c>
      <c r="B95" s="55">
        <v>0</v>
      </c>
      <c r="C95" s="80">
        <f t="shared" si="23"/>
        <v>0</v>
      </c>
      <c r="D95" s="55">
        <v>0</v>
      </c>
      <c r="E95" s="55">
        <v>0</v>
      </c>
      <c r="F95" s="55">
        <v>0</v>
      </c>
      <c r="G95" s="55">
        <f t="shared" si="24"/>
        <v>0</v>
      </c>
    </row>
    <row r="96" spans="1:7" ht="15.75" customHeight="1" x14ac:dyDescent="0.3">
      <c r="A96" s="54" t="s">
        <v>320</v>
      </c>
      <c r="B96" s="55">
        <v>0</v>
      </c>
      <c r="C96" s="80">
        <f t="shared" si="23"/>
        <v>0</v>
      </c>
      <c r="D96" s="55">
        <v>0</v>
      </c>
      <c r="E96" s="55">
        <v>0</v>
      </c>
      <c r="F96" s="55">
        <v>0</v>
      </c>
      <c r="G96" s="55">
        <f t="shared" si="24"/>
        <v>0</v>
      </c>
    </row>
    <row r="97" spans="1:7" ht="15.75" customHeight="1" x14ac:dyDescent="0.3">
      <c r="A97" s="54" t="s">
        <v>321</v>
      </c>
      <c r="B97" s="55">
        <v>0</v>
      </c>
      <c r="C97" s="80">
        <f t="shared" si="23"/>
        <v>0</v>
      </c>
      <c r="D97" s="55">
        <v>0</v>
      </c>
      <c r="E97" s="55">
        <v>0</v>
      </c>
      <c r="F97" s="55">
        <v>0</v>
      </c>
      <c r="G97" s="55">
        <f t="shared" si="24"/>
        <v>0</v>
      </c>
    </row>
    <row r="98" spans="1:7" ht="15.75" customHeight="1" x14ac:dyDescent="0.3">
      <c r="A98" s="57" t="s">
        <v>322</v>
      </c>
      <c r="B98" s="55">
        <v>0</v>
      </c>
      <c r="C98" s="80">
        <f t="shared" si="23"/>
        <v>0</v>
      </c>
      <c r="D98" s="55">
        <v>0</v>
      </c>
      <c r="E98" s="55">
        <v>0</v>
      </c>
      <c r="F98" s="55">
        <v>0</v>
      </c>
      <c r="G98" s="55">
        <f t="shared" si="24"/>
        <v>0</v>
      </c>
    </row>
    <row r="99" spans="1:7" ht="15.75" customHeight="1" x14ac:dyDescent="0.3">
      <c r="A99" s="54" t="s">
        <v>323</v>
      </c>
      <c r="B99" s="55">
        <v>0</v>
      </c>
      <c r="C99" s="80">
        <f t="shared" si="23"/>
        <v>0</v>
      </c>
      <c r="D99" s="55">
        <v>0</v>
      </c>
      <c r="E99" s="55">
        <v>0</v>
      </c>
      <c r="F99" s="55">
        <v>0</v>
      </c>
      <c r="G99" s="55">
        <f t="shared" si="24"/>
        <v>0</v>
      </c>
    </row>
    <row r="100" spans="1:7" ht="15.75" customHeight="1" x14ac:dyDescent="0.3">
      <c r="A100" s="54" t="s">
        <v>324</v>
      </c>
      <c r="B100" s="55">
        <v>0</v>
      </c>
      <c r="C100" s="80">
        <f t="shared" si="23"/>
        <v>0</v>
      </c>
      <c r="D100" s="55">
        <v>0</v>
      </c>
      <c r="E100" s="55">
        <v>0</v>
      </c>
      <c r="F100" s="55">
        <v>0</v>
      </c>
      <c r="G100" s="55">
        <f t="shared" si="24"/>
        <v>0</v>
      </c>
    </row>
    <row r="101" spans="1:7" ht="15.75" customHeight="1" x14ac:dyDescent="0.3">
      <c r="A101" s="54" t="s">
        <v>325</v>
      </c>
      <c r="B101" s="55">
        <v>0</v>
      </c>
      <c r="C101" s="80">
        <f t="shared" si="23"/>
        <v>0</v>
      </c>
      <c r="D101" s="55">
        <v>0</v>
      </c>
      <c r="E101" s="55">
        <v>0</v>
      </c>
      <c r="F101" s="55">
        <v>0</v>
      </c>
      <c r="G101" s="55">
        <f t="shared" si="24"/>
        <v>0</v>
      </c>
    </row>
    <row r="102" spans="1:7" ht="15.75" customHeight="1" x14ac:dyDescent="0.3">
      <c r="A102" s="54" t="s">
        <v>326</v>
      </c>
      <c r="B102" s="55">
        <v>0</v>
      </c>
      <c r="C102" s="80">
        <f t="shared" si="23"/>
        <v>0</v>
      </c>
      <c r="D102" s="55">
        <v>0</v>
      </c>
      <c r="E102" s="55">
        <v>0</v>
      </c>
      <c r="F102" s="55">
        <v>0</v>
      </c>
      <c r="G102" s="55">
        <f t="shared" si="24"/>
        <v>0</v>
      </c>
    </row>
    <row r="103" spans="1:7" ht="15.75" customHeight="1" x14ac:dyDescent="0.3">
      <c r="A103" s="54" t="s">
        <v>327</v>
      </c>
      <c r="B103" s="53">
        <f t="shared" ref="B103:C103" si="25">SUM(B104:B112)</f>
        <v>0</v>
      </c>
      <c r="C103" s="53">
        <f t="shared" si="25"/>
        <v>0</v>
      </c>
      <c r="D103" s="53">
        <v>0</v>
      </c>
      <c r="E103" s="53">
        <f t="shared" ref="E103:G103" si="26">SUM(E104:E112)</f>
        <v>0</v>
      </c>
      <c r="F103" s="53">
        <f t="shared" si="26"/>
        <v>0</v>
      </c>
      <c r="G103" s="53">
        <f t="shared" si="26"/>
        <v>0</v>
      </c>
    </row>
    <row r="104" spans="1:7" ht="15.75" customHeight="1" x14ac:dyDescent="0.3">
      <c r="A104" s="54" t="s">
        <v>328</v>
      </c>
      <c r="B104" s="55">
        <v>0</v>
      </c>
      <c r="C104" s="55">
        <v>0</v>
      </c>
      <c r="D104" s="55">
        <v>0</v>
      </c>
      <c r="E104" s="55">
        <v>0</v>
      </c>
      <c r="F104" s="55">
        <v>0</v>
      </c>
      <c r="G104" s="55">
        <f t="shared" ref="G104:G112" si="27">D104-E104</f>
        <v>0</v>
      </c>
    </row>
    <row r="105" spans="1:7" ht="15.75" customHeight="1" x14ac:dyDescent="0.3">
      <c r="A105" s="54" t="s">
        <v>329</v>
      </c>
      <c r="B105" s="55">
        <v>0</v>
      </c>
      <c r="C105" s="55">
        <v>0</v>
      </c>
      <c r="D105" s="55">
        <v>0</v>
      </c>
      <c r="E105" s="55">
        <v>0</v>
      </c>
      <c r="F105" s="55">
        <v>0</v>
      </c>
      <c r="G105" s="55">
        <f t="shared" si="27"/>
        <v>0</v>
      </c>
    </row>
    <row r="106" spans="1:7" ht="15.75" customHeight="1" x14ac:dyDescent="0.3">
      <c r="A106" s="54" t="s">
        <v>330</v>
      </c>
      <c r="B106" s="55">
        <v>0</v>
      </c>
      <c r="C106" s="55">
        <v>0</v>
      </c>
      <c r="D106" s="55">
        <v>0</v>
      </c>
      <c r="E106" s="55">
        <v>0</v>
      </c>
      <c r="F106" s="55">
        <v>0</v>
      </c>
      <c r="G106" s="55">
        <f t="shared" si="27"/>
        <v>0</v>
      </c>
    </row>
    <row r="107" spans="1:7" ht="15.75" customHeight="1" x14ac:dyDescent="0.3">
      <c r="A107" s="54" t="s">
        <v>331</v>
      </c>
      <c r="B107" s="55">
        <v>0</v>
      </c>
      <c r="C107" s="55">
        <v>0</v>
      </c>
      <c r="D107" s="55">
        <v>0</v>
      </c>
      <c r="E107" s="55">
        <v>0</v>
      </c>
      <c r="F107" s="55">
        <v>0</v>
      </c>
      <c r="G107" s="55">
        <f t="shared" si="27"/>
        <v>0</v>
      </c>
    </row>
    <row r="108" spans="1:7" ht="15.75" customHeight="1" x14ac:dyDescent="0.3">
      <c r="A108" s="54" t="s">
        <v>332</v>
      </c>
      <c r="B108" s="55">
        <v>0</v>
      </c>
      <c r="C108" s="55">
        <v>0</v>
      </c>
      <c r="D108" s="55">
        <v>0</v>
      </c>
      <c r="E108" s="55">
        <v>0</v>
      </c>
      <c r="F108" s="55">
        <v>0</v>
      </c>
      <c r="G108" s="55">
        <f t="shared" si="27"/>
        <v>0</v>
      </c>
    </row>
    <row r="109" spans="1:7" ht="15.75" customHeight="1" x14ac:dyDescent="0.3">
      <c r="A109" s="54" t="s">
        <v>333</v>
      </c>
      <c r="B109" s="55">
        <v>0</v>
      </c>
      <c r="C109" s="55">
        <v>0</v>
      </c>
      <c r="D109" s="55">
        <v>0</v>
      </c>
      <c r="E109" s="55">
        <v>0</v>
      </c>
      <c r="F109" s="55">
        <v>0</v>
      </c>
      <c r="G109" s="55">
        <f t="shared" si="27"/>
        <v>0</v>
      </c>
    </row>
    <row r="110" spans="1:7" ht="15.75" customHeight="1" x14ac:dyDescent="0.3">
      <c r="A110" s="54" t="s">
        <v>334</v>
      </c>
      <c r="B110" s="55">
        <v>0</v>
      </c>
      <c r="C110" s="55">
        <v>0</v>
      </c>
      <c r="D110" s="55">
        <v>0</v>
      </c>
      <c r="E110" s="55">
        <v>0</v>
      </c>
      <c r="F110" s="55">
        <v>0</v>
      </c>
      <c r="G110" s="55">
        <f t="shared" si="27"/>
        <v>0</v>
      </c>
    </row>
    <row r="111" spans="1:7" ht="15.75" customHeight="1" x14ac:dyDescent="0.3">
      <c r="A111" s="54" t="s">
        <v>335</v>
      </c>
      <c r="B111" s="55">
        <v>0</v>
      </c>
      <c r="C111" s="55">
        <v>0</v>
      </c>
      <c r="D111" s="55">
        <v>0</v>
      </c>
      <c r="E111" s="55">
        <v>0</v>
      </c>
      <c r="F111" s="55">
        <v>0</v>
      </c>
      <c r="G111" s="55">
        <f t="shared" si="27"/>
        <v>0</v>
      </c>
    </row>
    <row r="112" spans="1:7" ht="15.75" customHeight="1" x14ac:dyDescent="0.3">
      <c r="A112" s="54" t="s">
        <v>336</v>
      </c>
      <c r="B112" s="55">
        <v>0</v>
      </c>
      <c r="C112" s="55">
        <v>0</v>
      </c>
      <c r="D112" s="55">
        <v>0</v>
      </c>
      <c r="E112" s="55">
        <v>0</v>
      </c>
      <c r="F112" s="55">
        <v>0</v>
      </c>
      <c r="G112" s="55">
        <f t="shared" si="27"/>
        <v>0</v>
      </c>
    </row>
    <row r="113" spans="1:7" ht="15.75" customHeight="1" x14ac:dyDescent="0.3">
      <c r="A113" s="54" t="s">
        <v>337</v>
      </c>
      <c r="B113" s="53">
        <f t="shared" ref="B113:G113" si="28">SUM(B114:B122)</f>
        <v>0</v>
      </c>
      <c r="C113" s="53">
        <f t="shared" si="28"/>
        <v>0</v>
      </c>
      <c r="D113" s="53">
        <f t="shared" si="28"/>
        <v>0</v>
      </c>
      <c r="E113" s="53">
        <f t="shared" si="28"/>
        <v>0</v>
      </c>
      <c r="F113" s="53">
        <f t="shared" si="28"/>
        <v>0</v>
      </c>
      <c r="G113" s="53">
        <f t="shared" si="28"/>
        <v>0</v>
      </c>
    </row>
    <row r="114" spans="1:7" ht="15.75" customHeight="1" x14ac:dyDescent="0.3">
      <c r="A114" s="54" t="s">
        <v>338</v>
      </c>
      <c r="B114" s="55">
        <v>0</v>
      </c>
      <c r="C114" s="55">
        <v>0</v>
      </c>
      <c r="D114" s="55">
        <v>0</v>
      </c>
      <c r="E114" s="55">
        <v>0</v>
      </c>
      <c r="F114" s="55">
        <v>0</v>
      </c>
      <c r="G114" s="55">
        <f t="shared" ref="G114:G122" si="29">D114-E114</f>
        <v>0</v>
      </c>
    </row>
    <row r="115" spans="1:7" ht="15.75" customHeight="1" x14ac:dyDescent="0.3">
      <c r="A115" s="54" t="s">
        <v>339</v>
      </c>
      <c r="B115" s="55">
        <v>0</v>
      </c>
      <c r="C115" s="55">
        <v>0</v>
      </c>
      <c r="D115" s="55">
        <v>0</v>
      </c>
      <c r="E115" s="55">
        <v>0</v>
      </c>
      <c r="F115" s="55">
        <v>0</v>
      </c>
      <c r="G115" s="55">
        <f t="shared" si="29"/>
        <v>0</v>
      </c>
    </row>
    <row r="116" spans="1:7" ht="15.75" customHeight="1" x14ac:dyDescent="0.3">
      <c r="A116" s="54" t="s">
        <v>340</v>
      </c>
      <c r="B116" s="55">
        <v>0</v>
      </c>
      <c r="C116" s="55">
        <v>0</v>
      </c>
      <c r="D116" s="55">
        <v>0</v>
      </c>
      <c r="E116" s="55">
        <v>0</v>
      </c>
      <c r="F116" s="55">
        <v>0</v>
      </c>
      <c r="G116" s="55">
        <f t="shared" si="29"/>
        <v>0</v>
      </c>
    </row>
    <row r="117" spans="1:7" ht="15.75" customHeight="1" x14ac:dyDescent="0.3">
      <c r="A117" s="54" t="s">
        <v>341</v>
      </c>
      <c r="B117" s="55">
        <v>0</v>
      </c>
      <c r="C117" s="55">
        <v>0</v>
      </c>
      <c r="D117" s="55">
        <v>0</v>
      </c>
      <c r="E117" s="55">
        <v>0</v>
      </c>
      <c r="F117" s="55">
        <v>0</v>
      </c>
      <c r="G117" s="55">
        <f t="shared" si="29"/>
        <v>0</v>
      </c>
    </row>
    <row r="118" spans="1:7" ht="15.75" customHeight="1" x14ac:dyDescent="0.3">
      <c r="A118" s="54" t="s">
        <v>342</v>
      </c>
      <c r="B118" s="55">
        <v>0</v>
      </c>
      <c r="C118" s="55">
        <v>0</v>
      </c>
      <c r="D118" s="55">
        <v>0</v>
      </c>
      <c r="E118" s="55">
        <v>0</v>
      </c>
      <c r="F118" s="55">
        <v>0</v>
      </c>
      <c r="G118" s="55">
        <f t="shared" si="29"/>
        <v>0</v>
      </c>
    </row>
    <row r="119" spans="1:7" ht="15.75" customHeight="1" x14ac:dyDescent="0.3">
      <c r="A119" s="54" t="s">
        <v>343</v>
      </c>
      <c r="B119" s="55">
        <v>0</v>
      </c>
      <c r="C119" s="55">
        <v>0</v>
      </c>
      <c r="D119" s="55">
        <v>0</v>
      </c>
      <c r="E119" s="55">
        <v>0</v>
      </c>
      <c r="F119" s="55">
        <v>0</v>
      </c>
      <c r="G119" s="55">
        <f t="shared" si="29"/>
        <v>0</v>
      </c>
    </row>
    <row r="120" spans="1:7" ht="15.75" customHeight="1" x14ac:dyDescent="0.3">
      <c r="A120" s="54" t="s">
        <v>344</v>
      </c>
      <c r="B120" s="55">
        <v>0</v>
      </c>
      <c r="C120" s="55">
        <v>0</v>
      </c>
      <c r="D120" s="55">
        <v>0</v>
      </c>
      <c r="E120" s="55">
        <v>0</v>
      </c>
      <c r="F120" s="55">
        <v>0</v>
      </c>
      <c r="G120" s="55">
        <f t="shared" si="29"/>
        <v>0</v>
      </c>
    </row>
    <row r="121" spans="1:7" ht="15.75" customHeight="1" x14ac:dyDescent="0.3">
      <c r="A121" s="54" t="s">
        <v>345</v>
      </c>
      <c r="B121" s="55">
        <v>0</v>
      </c>
      <c r="C121" s="55">
        <v>0</v>
      </c>
      <c r="D121" s="55">
        <v>0</v>
      </c>
      <c r="E121" s="55">
        <v>0</v>
      </c>
      <c r="F121" s="55">
        <v>0</v>
      </c>
      <c r="G121" s="55">
        <f t="shared" si="29"/>
        <v>0</v>
      </c>
    </row>
    <row r="122" spans="1:7" ht="15.75" customHeight="1" x14ac:dyDescent="0.3">
      <c r="A122" s="54" t="s">
        <v>346</v>
      </c>
      <c r="B122" s="55">
        <v>0</v>
      </c>
      <c r="C122" s="55">
        <v>0</v>
      </c>
      <c r="D122" s="55">
        <v>0</v>
      </c>
      <c r="E122" s="55">
        <v>0</v>
      </c>
      <c r="F122" s="55">
        <v>0</v>
      </c>
      <c r="G122" s="55">
        <f t="shared" si="29"/>
        <v>0</v>
      </c>
    </row>
    <row r="123" spans="1:7" ht="15.75" customHeight="1" x14ac:dyDescent="0.3">
      <c r="A123" s="54" t="s">
        <v>347</v>
      </c>
      <c r="B123" s="53">
        <f t="shared" ref="B123:G123" si="30">SUM(B124:B132)</f>
        <v>0</v>
      </c>
      <c r="C123" s="53">
        <f t="shared" si="30"/>
        <v>0</v>
      </c>
      <c r="D123" s="53">
        <f t="shared" si="30"/>
        <v>0</v>
      </c>
      <c r="E123" s="53">
        <f t="shared" si="30"/>
        <v>0</v>
      </c>
      <c r="F123" s="53">
        <f t="shared" si="30"/>
        <v>0</v>
      </c>
      <c r="G123" s="53">
        <f t="shared" si="30"/>
        <v>0</v>
      </c>
    </row>
    <row r="124" spans="1:7" ht="15.75" customHeight="1" x14ac:dyDescent="0.3">
      <c r="A124" s="54" t="s">
        <v>348</v>
      </c>
      <c r="B124" s="55">
        <v>0</v>
      </c>
      <c r="C124" s="55">
        <v>0</v>
      </c>
      <c r="D124" s="55">
        <v>0</v>
      </c>
      <c r="E124" s="55">
        <v>0</v>
      </c>
      <c r="F124" s="55">
        <v>0</v>
      </c>
      <c r="G124" s="55">
        <f t="shared" ref="G124:G132" si="31">D124-E124</f>
        <v>0</v>
      </c>
    </row>
    <row r="125" spans="1:7" ht="15.75" customHeight="1" x14ac:dyDescent="0.3">
      <c r="A125" s="54" t="s">
        <v>349</v>
      </c>
      <c r="B125" s="55">
        <v>0</v>
      </c>
      <c r="C125" s="55">
        <v>0</v>
      </c>
      <c r="D125" s="55">
        <v>0</v>
      </c>
      <c r="E125" s="55">
        <v>0</v>
      </c>
      <c r="F125" s="55">
        <v>0</v>
      </c>
      <c r="G125" s="55">
        <f t="shared" si="31"/>
        <v>0</v>
      </c>
    </row>
    <row r="126" spans="1:7" ht="15.75" customHeight="1" x14ac:dyDescent="0.3">
      <c r="A126" s="54" t="s">
        <v>350</v>
      </c>
      <c r="B126" s="55">
        <v>0</v>
      </c>
      <c r="C126" s="55">
        <v>0</v>
      </c>
      <c r="D126" s="55">
        <v>0</v>
      </c>
      <c r="E126" s="55">
        <v>0</v>
      </c>
      <c r="F126" s="55">
        <v>0</v>
      </c>
      <c r="G126" s="55">
        <f t="shared" si="31"/>
        <v>0</v>
      </c>
    </row>
    <row r="127" spans="1:7" ht="15.75" customHeight="1" x14ac:dyDescent="0.3">
      <c r="A127" s="54" t="s">
        <v>351</v>
      </c>
      <c r="B127" s="55">
        <v>0</v>
      </c>
      <c r="C127" s="55">
        <v>0</v>
      </c>
      <c r="D127" s="55">
        <v>0</v>
      </c>
      <c r="E127" s="55">
        <v>0</v>
      </c>
      <c r="F127" s="55">
        <v>0</v>
      </c>
      <c r="G127" s="55">
        <f t="shared" si="31"/>
        <v>0</v>
      </c>
    </row>
    <row r="128" spans="1:7" ht="15.75" customHeight="1" x14ac:dyDescent="0.3">
      <c r="A128" s="54" t="s">
        <v>352</v>
      </c>
      <c r="B128" s="55">
        <v>0</v>
      </c>
      <c r="C128" s="55">
        <v>0</v>
      </c>
      <c r="D128" s="55">
        <v>0</v>
      </c>
      <c r="E128" s="55">
        <v>0</v>
      </c>
      <c r="F128" s="55">
        <v>0</v>
      </c>
      <c r="G128" s="55">
        <f t="shared" si="31"/>
        <v>0</v>
      </c>
    </row>
    <row r="129" spans="1:7" ht="15.75" customHeight="1" x14ac:dyDescent="0.3">
      <c r="A129" s="54" t="s">
        <v>353</v>
      </c>
      <c r="B129" s="55">
        <v>0</v>
      </c>
      <c r="C129" s="55">
        <v>0</v>
      </c>
      <c r="D129" s="55">
        <v>0</v>
      </c>
      <c r="E129" s="55">
        <v>0</v>
      </c>
      <c r="F129" s="55">
        <v>0</v>
      </c>
      <c r="G129" s="55">
        <f t="shared" si="31"/>
        <v>0</v>
      </c>
    </row>
    <row r="130" spans="1:7" ht="15.75" customHeight="1" x14ac:dyDescent="0.3">
      <c r="A130" s="54" t="s">
        <v>354</v>
      </c>
      <c r="B130" s="55">
        <v>0</v>
      </c>
      <c r="C130" s="55">
        <v>0</v>
      </c>
      <c r="D130" s="55">
        <v>0</v>
      </c>
      <c r="E130" s="55">
        <v>0</v>
      </c>
      <c r="F130" s="55">
        <v>0</v>
      </c>
      <c r="G130" s="55">
        <f t="shared" si="31"/>
        <v>0</v>
      </c>
    </row>
    <row r="131" spans="1:7" ht="15.75" customHeight="1" x14ac:dyDescent="0.3">
      <c r="A131" s="54" t="s">
        <v>355</v>
      </c>
      <c r="B131" s="55">
        <v>0</v>
      </c>
      <c r="C131" s="55">
        <v>0</v>
      </c>
      <c r="D131" s="55">
        <v>0</v>
      </c>
      <c r="E131" s="55">
        <v>0</v>
      </c>
      <c r="F131" s="55">
        <v>0</v>
      </c>
      <c r="G131" s="55">
        <f t="shared" si="31"/>
        <v>0</v>
      </c>
    </row>
    <row r="132" spans="1:7" ht="15.75" customHeight="1" x14ac:dyDescent="0.3">
      <c r="A132" s="54" t="s">
        <v>356</v>
      </c>
      <c r="B132" s="55">
        <v>0</v>
      </c>
      <c r="C132" s="55">
        <v>0</v>
      </c>
      <c r="D132" s="55">
        <v>0</v>
      </c>
      <c r="E132" s="55">
        <v>0</v>
      </c>
      <c r="F132" s="55">
        <v>0</v>
      </c>
      <c r="G132" s="55">
        <f t="shared" si="31"/>
        <v>0</v>
      </c>
    </row>
    <row r="133" spans="1:7" ht="15.75" customHeight="1" x14ac:dyDescent="0.3">
      <c r="A133" s="54" t="s">
        <v>357</v>
      </c>
      <c r="B133" s="53">
        <f t="shared" ref="B133:G133" si="32">SUM(B134:B136)</f>
        <v>0</v>
      </c>
      <c r="C133" s="53">
        <f t="shared" si="32"/>
        <v>0</v>
      </c>
      <c r="D133" s="53">
        <f t="shared" si="32"/>
        <v>0</v>
      </c>
      <c r="E133" s="53">
        <f t="shared" si="32"/>
        <v>0</v>
      </c>
      <c r="F133" s="53">
        <f t="shared" si="32"/>
        <v>0</v>
      </c>
      <c r="G133" s="53">
        <f t="shared" si="32"/>
        <v>0</v>
      </c>
    </row>
    <row r="134" spans="1:7" ht="15.75" customHeight="1" x14ac:dyDescent="0.3">
      <c r="A134" s="54" t="s">
        <v>358</v>
      </c>
      <c r="B134" s="55">
        <v>0</v>
      </c>
      <c r="C134" s="55">
        <v>0</v>
      </c>
      <c r="D134" s="55">
        <v>0</v>
      </c>
      <c r="E134" s="55">
        <v>0</v>
      </c>
      <c r="F134" s="55">
        <v>0</v>
      </c>
      <c r="G134" s="55">
        <f t="shared" ref="G134:G136" si="33">D134-E134</f>
        <v>0</v>
      </c>
    </row>
    <row r="135" spans="1:7" ht="15.75" customHeight="1" x14ac:dyDescent="0.3">
      <c r="A135" s="54" t="s">
        <v>359</v>
      </c>
      <c r="B135" s="55">
        <v>0</v>
      </c>
      <c r="C135" s="55">
        <v>0</v>
      </c>
      <c r="D135" s="55">
        <v>0</v>
      </c>
      <c r="E135" s="55">
        <v>0</v>
      </c>
      <c r="F135" s="55">
        <v>0</v>
      </c>
      <c r="G135" s="55">
        <f t="shared" si="33"/>
        <v>0</v>
      </c>
    </row>
    <row r="136" spans="1:7" ht="15.75" customHeight="1" x14ac:dyDescent="0.3">
      <c r="A136" s="54" t="s">
        <v>360</v>
      </c>
      <c r="B136" s="55">
        <v>0</v>
      </c>
      <c r="C136" s="55">
        <v>0</v>
      </c>
      <c r="D136" s="55">
        <v>0</v>
      </c>
      <c r="E136" s="55">
        <v>0</v>
      </c>
      <c r="F136" s="55">
        <v>0</v>
      </c>
      <c r="G136" s="55">
        <f t="shared" si="33"/>
        <v>0</v>
      </c>
    </row>
    <row r="137" spans="1:7" ht="15.75" customHeight="1" x14ac:dyDescent="0.3">
      <c r="A137" s="54" t="s">
        <v>361</v>
      </c>
      <c r="B137" s="53">
        <f t="shared" ref="B137:G137" si="34">SUM(B138:B142,B144:B145)</f>
        <v>0</v>
      </c>
      <c r="C137" s="53">
        <f t="shared" si="34"/>
        <v>0</v>
      </c>
      <c r="D137" s="53">
        <f t="shared" si="34"/>
        <v>0</v>
      </c>
      <c r="E137" s="53">
        <f t="shared" si="34"/>
        <v>0</v>
      </c>
      <c r="F137" s="53">
        <f t="shared" si="34"/>
        <v>0</v>
      </c>
      <c r="G137" s="53">
        <f t="shared" si="34"/>
        <v>0</v>
      </c>
    </row>
    <row r="138" spans="1:7" ht="15.75" customHeight="1" x14ac:dyDescent="0.3">
      <c r="A138" s="54" t="s">
        <v>362</v>
      </c>
      <c r="B138" s="55">
        <v>0</v>
      </c>
      <c r="C138" s="55">
        <v>0</v>
      </c>
      <c r="D138" s="55">
        <v>0</v>
      </c>
      <c r="E138" s="55">
        <v>0</v>
      </c>
      <c r="F138" s="55">
        <v>0</v>
      </c>
      <c r="G138" s="55">
        <f t="shared" ref="G138:G145" si="35">D138-E138</f>
        <v>0</v>
      </c>
    </row>
    <row r="139" spans="1:7" ht="15.75" customHeight="1" x14ac:dyDescent="0.3">
      <c r="A139" s="54" t="s">
        <v>363</v>
      </c>
      <c r="B139" s="55">
        <v>0</v>
      </c>
      <c r="C139" s="55">
        <v>0</v>
      </c>
      <c r="D139" s="55">
        <v>0</v>
      </c>
      <c r="E139" s="55">
        <v>0</v>
      </c>
      <c r="F139" s="55">
        <v>0</v>
      </c>
      <c r="G139" s="55">
        <f t="shared" si="35"/>
        <v>0</v>
      </c>
    </row>
    <row r="140" spans="1:7" ht="15.75" customHeight="1" x14ac:dyDescent="0.3">
      <c r="A140" s="54" t="s">
        <v>364</v>
      </c>
      <c r="B140" s="55">
        <v>0</v>
      </c>
      <c r="C140" s="55">
        <v>0</v>
      </c>
      <c r="D140" s="55">
        <v>0</v>
      </c>
      <c r="E140" s="55">
        <v>0</v>
      </c>
      <c r="F140" s="55">
        <v>0</v>
      </c>
      <c r="G140" s="55">
        <f t="shared" si="35"/>
        <v>0</v>
      </c>
    </row>
    <row r="141" spans="1:7" ht="15.75" customHeight="1" x14ac:dyDescent="0.3">
      <c r="A141" s="54" t="s">
        <v>365</v>
      </c>
      <c r="B141" s="55">
        <v>0</v>
      </c>
      <c r="C141" s="55">
        <v>0</v>
      </c>
      <c r="D141" s="55">
        <v>0</v>
      </c>
      <c r="E141" s="55">
        <v>0</v>
      </c>
      <c r="F141" s="55">
        <v>0</v>
      </c>
      <c r="G141" s="55">
        <f t="shared" si="35"/>
        <v>0</v>
      </c>
    </row>
    <row r="142" spans="1:7" ht="15.75" customHeight="1" x14ac:dyDescent="0.3">
      <c r="A142" s="54" t="s">
        <v>366</v>
      </c>
      <c r="B142" s="55">
        <v>0</v>
      </c>
      <c r="C142" s="55">
        <v>0</v>
      </c>
      <c r="D142" s="55">
        <v>0</v>
      </c>
      <c r="E142" s="55">
        <v>0</v>
      </c>
      <c r="F142" s="55">
        <v>0</v>
      </c>
      <c r="G142" s="55">
        <f t="shared" si="35"/>
        <v>0</v>
      </c>
    </row>
    <row r="143" spans="1:7" ht="15.75" customHeight="1" x14ac:dyDescent="0.3">
      <c r="A143" s="54" t="s">
        <v>367</v>
      </c>
      <c r="B143" s="55">
        <v>0</v>
      </c>
      <c r="C143" s="55">
        <v>0</v>
      </c>
      <c r="D143" s="55">
        <v>0</v>
      </c>
      <c r="E143" s="55">
        <v>0</v>
      </c>
      <c r="F143" s="55">
        <v>0</v>
      </c>
      <c r="G143" s="55">
        <f t="shared" si="35"/>
        <v>0</v>
      </c>
    </row>
    <row r="144" spans="1:7" ht="15.75" customHeight="1" x14ac:dyDescent="0.3">
      <c r="A144" s="54" t="s">
        <v>368</v>
      </c>
      <c r="B144" s="55">
        <v>0</v>
      </c>
      <c r="C144" s="55">
        <v>0</v>
      </c>
      <c r="D144" s="55">
        <v>0</v>
      </c>
      <c r="E144" s="55">
        <v>0</v>
      </c>
      <c r="F144" s="55">
        <v>0</v>
      </c>
      <c r="G144" s="55">
        <f t="shared" si="35"/>
        <v>0</v>
      </c>
    </row>
    <row r="145" spans="1:7" ht="15.75" customHeight="1" x14ac:dyDescent="0.3">
      <c r="A145" s="54" t="s">
        <v>369</v>
      </c>
      <c r="B145" s="55">
        <v>0</v>
      </c>
      <c r="C145" s="55">
        <v>0</v>
      </c>
      <c r="D145" s="55">
        <v>0</v>
      </c>
      <c r="E145" s="55">
        <v>0</v>
      </c>
      <c r="F145" s="55">
        <v>0</v>
      </c>
      <c r="G145" s="55">
        <f t="shared" si="35"/>
        <v>0</v>
      </c>
    </row>
    <row r="146" spans="1:7" ht="15.75" customHeight="1" x14ac:dyDescent="0.3">
      <c r="A146" s="54" t="s">
        <v>370</v>
      </c>
      <c r="B146" s="53">
        <f t="shared" ref="B146:G146" si="36">SUM(B147:B149)</f>
        <v>0</v>
      </c>
      <c r="C146" s="53">
        <f t="shared" si="36"/>
        <v>0</v>
      </c>
      <c r="D146" s="53">
        <f t="shared" si="36"/>
        <v>0</v>
      </c>
      <c r="E146" s="53">
        <f t="shared" si="36"/>
        <v>0</v>
      </c>
      <c r="F146" s="53">
        <f t="shared" si="36"/>
        <v>0</v>
      </c>
      <c r="G146" s="53">
        <f t="shared" si="36"/>
        <v>0</v>
      </c>
    </row>
    <row r="147" spans="1:7" ht="15.75" customHeight="1" x14ac:dyDescent="0.3">
      <c r="A147" s="54" t="s">
        <v>371</v>
      </c>
      <c r="B147" s="55">
        <v>0</v>
      </c>
      <c r="C147" s="55">
        <v>0</v>
      </c>
      <c r="D147" s="55">
        <v>0</v>
      </c>
      <c r="E147" s="55">
        <v>0</v>
      </c>
      <c r="F147" s="55">
        <v>0</v>
      </c>
      <c r="G147" s="55">
        <f t="shared" ref="G147:G149" si="37">D147-E147</f>
        <v>0</v>
      </c>
    </row>
    <row r="148" spans="1:7" ht="15.75" customHeight="1" x14ac:dyDescent="0.3">
      <c r="A148" s="54" t="s">
        <v>372</v>
      </c>
      <c r="B148" s="55">
        <v>0</v>
      </c>
      <c r="C148" s="55">
        <v>0</v>
      </c>
      <c r="D148" s="55">
        <v>0</v>
      </c>
      <c r="E148" s="55">
        <v>0</v>
      </c>
      <c r="F148" s="55">
        <v>0</v>
      </c>
      <c r="G148" s="55">
        <f t="shared" si="37"/>
        <v>0</v>
      </c>
    </row>
    <row r="149" spans="1:7" ht="15.75" customHeight="1" x14ac:dyDescent="0.3">
      <c r="A149" s="54" t="s">
        <v>373</v>
      </c>
      <c r="B149" s="55">
        <v>0</v>
      </c>
      <c r="C149" s="55">
        <v>0</v>
      </c>
      <c r="D149" s="55">
        <v>0</v>
      </c>
      <c r="E149" s="55">
        <v>0</v>
      </c>
      <c r="F149" s="55">
        <v>0</v>
      </c>
      <c r="G149" s="55">
        <f t="shared" si="37"/>
        <v>0</v>
      </c>
    </row>
    <row r="150" spans="1:7" ht="15.75" customHeight="1" x14ac:dyDescent="0.3">
      <c r="A150" s="54" t="s">
        <v>374</v>
      </c>
      <c r="B150" s="53">
        <f t="shared" ref="B150:G150" si="38">SUM(B151:B157)</f>
        <v>0</v>
      </c>
      <c r="C150" s="53">
        <f t="shared" si="38"/>
        <v>0</v>
      </c>
      <c r="D150" s="53">
        <f t="shared" si="38"/>
        <v>0</v>
      </c>
      <c r="E150" s="53">
        <f t="shared" si="38"/>
        <v>0</v>
      </c>
      <c r="F150" s="53">
        <f t="shared" si="38"/>
        <v>0</v>
      </c>
      <c r="G150" s="53">
        <f t="shared" si="38"/>
        <v>0</v>
      </c>
    </row>
    <row r="151" spans="1:7" ht="15.75" customHeight="1" x14ac:dyDescent="0.3">
      <c r="A151" s="54" t="s">
        <v>375</v>
      </c>
      <c r="B151" s="55">
        <v>0</v>
      </c>
      <c r="C151" s="55">
        <v>0</v>
      </c>
      <c r="D151" s="55">
        <v>0</v>
      </c>
      <c r="E151" s="55">
        <v>0</v>
      </c>
      <c r="F151" s="55">
        <v>0</v>
      </c>
      <c r="G151" s="55">
        <f t="shared" ref="G151:G157" si="39">D151-E151</f>
        <v>0</v>
      </c>
    </row>
    <row r="152" spans="1:7" ht="15.75" customHeight="1" x14ac:dyDescent="0.3">
      <c r="A152" s="54" t="s">
        <v>376</v>
      </c>
      <c r="B152" s="55">
        <v>0</v>
      </c>
      <c r="C152" s="55">
        <v>0</v>
      </c>
      <c r="D152" s="55">
        <v>0</v>
      </c>
      <c r="E152" s="55">
        <v>0</v>
      </c>
      <c r="F152" s="55">
        <v>0</v>
      </c>
      <c r="G152" s="55">
        <f t="shared" si="39"/>
        <v>0</v>
      </c>
    </row>
    <row r="153" spans="1:7" ht="15.75" customHeight="1" x14ac:dyDescent="0.3">
      <c r="A153" s="54" t="s">
        <v>377</v>
      </c>
      <c r="B153" s="55">
        <v>0</v>
      </c>
      <c r="C153" s="55">
        <v>0</v>
      </c>
      <c r="D153" s="55">
        <v>0</v>
      </c>
      <c r="E153" s="55">
        <v>0</v>
      </c>
      <c r="F153" s="55">
        <v>0</v>
      </c>
      <c r="G153" s="55">
        <f t="shared" si="39"/>
        <v>0</v>
      </c>
    </row>
    <row r="154" spans="1:7" ht="15.75" customHeight="1" x14ac:dyDescent="0.3">
      <c r="A154" s="57" t="s">
        <v>378</v>
      </c>
      <c r="B154" s="55">
        <v>0</v>
      </c>
      <c r="C154" s="55">
        <v>0</v>
      </c>
      <c r="D154" s="55">
        <v>0</v>
      </c>
      <c r="E154" s="55">
        <v>0</v>
      </c>
      <c r="F154" s="55">
        <v>0</v>
      </c>
      <c r="G154" s="55">
        <f t="shared" si="39"/>
        <v>0</v>
      </c>
    </row>
    <row r="155" spans="1:7" ht="15.75" customHeight="1" x14ac:dyDescent="0.3">
      <c r="A155" s="54" t="s">
        <v>379</v>
      </c>
      <c r="B155" s="55">
        <v>0</v>
      </c>
      <c r="C155" s="55">
        <v>0</v>
      </c>
      <c r="D155" s="55">
        <v>0</v>
      </c>
      <c r="E155" s="55">
        <v>0</v>
      </c>
      <c r="F155" s="55">
        <v>0</v>
      </c>
      <c r="G155" s="55">
        <f t="shared" si="39"/>
        <v>0</v>
      </c>
    </row>
    <row r="156" spans="1:7" ht="15.75" customHeight="1" x14ac:dyDescent="0.3">
      <c r="A156" s="54" t="s">
        <v>380</v>
      </c>
      <c r="B156" s="55">
        <v>0</v>
      </c>
      <c r="C156" s="55">
        <v>0</v>
      </c>
      <c r="D156" s="55">
        <v>0</v>
      </c>
      <c r="E156" s="55">
        <v>0</v>
      </c>
      <c r="F156" s="55">
        <v>0</v>
      </c>
      <c r="G156" s="55">
        <f t="shared" si="39"/>
        <v>0</v>
      </c>
    </row>
    <row r="157" spans="1:7" ht="15.75" customHeight="1" x14ac:dyDescent="0.3">
      <c r="A157" s="54" t="s">
        <v>381</v>
      </c>
      <c r="B157" s="55">
        <v>0</v>
      </c>
      <c r="C157" s="55">
        <v>0</v>
      </c>
      <c r="D157" s="55">
        <v>0</v>
      </c>
      <c r="E157" s="55">
        <v>0</v>
      </c>
      <c r="F157" s="55">
        <v>0</v>
      </c>
      <c r="G157" s="55">
        <f t="shared" si="39"/>
        <v>0</v>
      </c>
    </row>
    <row r="158" spans="1:7" ht="15.75" customHeight="1" x14ac:dyDescent="0.3">
      <c r="A158" s="57"/>
      <c r="B158" s="58"/>
      <c r="C158" s="58"/>
      <c r="D158" s="58"/>
      <c r="E158" s="58"/>
      <c r="F158" s="58"/>
      <c r="G158" s="58"/>
    </row>
    <row r="159" spans="1:7" ht="15.75" customHeight="1" x14ac:dyDescent="0.3">
      <c r="A159" s="59" t="s">
        <v>383</v>
      </c>
      <c r="B159" s="60">
        <f t="shared" ref="B159:G159" si="40">B9+B84</f>
        <v>67870907.189999998</v>
      </c>
      <c r="C159" s="60">
        <f t="shared" si="40"/>
        <v>3576626.54</v>
      </c>
      <c r="D159" s="60">
        <f t="shared" si="40"/>
        <v>71302015.040000007</v>
      </c>
      <c r="E159" s="60">
        <f t="shared" si="40"/>
        <v>58688032.229999997</v>
      </c>
      <c r="F159" s="60">
        <f t="shared" si="40"/>
        <v>56532666.649999999</v>
      </c>
      <c r="G159" s="60">
        <f t="shared" si="40"/>
        <v>12613982.809999997</v>
      </c>
    </row>
    <row r="160" spans="1:7" ht="15.75" customHeight="1" x14ac:dyDescent="0.3">
      <c r="A160" s="17"/>
      <c r="B160" s="16"/>
      <c r="C160" s="16"/>
      <c r="D160" s="16"/>
      <c r="E160" s="16"/>
      <c r="F160" s="16"/>
      <c r="G160" s="16"/>
    </row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  <pageSetUpPr fitToPage="1"/>
  </sheetPr>
  <dimension ref="A1:G1000"/>
  <sheetViews>
    <sheetView showGridLines="0" workbookViewId="0">
      <selection sqref="A1:G30"/>
    </sheetView>
  </sheetViews>
  <sheetFormatPr baseColWidth="10" defaultColWidth="14.44140625" defaultRowHeight="15" customHeight="1" x14ac:dyDescent="0.3"/>
  <cols>
    <col min="1" max="1" width="47.88671875" customWidth="1"/>
    <col min="2" max="2" width="22.33203125" customWidth="1"/>
    <col min="3" max="3" width="19.88671875" customWidth="1"/>
    <col min="4" max="6" width="22.33203125" customWidth="1"/>
    <col min="7" max="7" width="19.88671875" customWidth="1"/>
    <col min="8" max="26" width="11" customWidth="1"/>
  </cols>
  <sheetData>
    <row r="1" spans="1:7" ht="40.5" customHeight="1" x14ac:dyDescent="0.3">
      <c r="A1" s="121" t="s">
        <v>384</v>
      </c>
      <c r="B1" s="102"/>
      <c r="C1" s="102"/>
      <c r="D1" s="102"/>
      <c r="E1" s="102"/>
      <c r="F1" s="102"/>
      <c r="G1" s="103"/>
    </row>
    <row r="2" spans="1:7" ht="15" customHeight="1" x14ac:dyDescent="0.3">
      <c r="A2" s="104" t="str">
        <f>'Formato 1'!A2</f>
        <v>INSTITUTO MUNICIPAL DE LAS MUJERES</v>
      </c>
      <c r="B2" s="105"/>
      <c r="C2" s="105"/>
      <c r="D2" s="105"/>
      <c r="E2" s="105"/>
      <c r="F2" s="105"/>
      <c r="G2" s="106"/>
    </row>
    <row r="3" spans="1:7" ht="15" customHeight="1" x14ac:dyDescent="0.3">
      <c r="A3" s="107" t="s">
        <v>300</v>
      </c>
      <c r="B3" s="108"/>
      <c r="C3" s="108"/>
      <c r="D3" s="108"/>
      <c r="E3" s="108"/>
      <c r="F3" s="108"/>
      <c r="G3" s="109"/>
    </row>
    <row r="4" spans="1:7" ht="15" customHeight="1" x14ac:dyDescent="0.3">
      <c r="A4" s="107" t="s">
        <v>385</v>
      </c>
      <c r="B4" s="108"/>
      <c r="C4" s="108"/>
      <c r="D4" s="108"/>
      <c r="E4" s="108"/>
      <c r="F4" s="108"/>
      <c r="G4" s="109"/>
    </row>
    <row r="5" spans="1:7" ht="15" customHeight="1" x14ac:dyDescent="0.3">
      <c r="A5" s="107" t="str">
        <f>'Formato 3'!A4</f>
        <v>Del 1 de Enero al 31 de Diciembre de 2025 (b)</v>
      </c>
      <c r="B5" s="108"/>
      <c r="C5" s="108"/>
      <c r="D5" s="108"/>
      <c r="E5" s="108"/>
      <c r="F5" s="108"/>
      <c r="G5" s="109"/>
    </row>
    <row r="6" spans="1:7" ht="41.25" customHeight="1" x14ac:dyDescent="0.3">
      <c r="A6" s="110" t="s">
        <v>3</v>
      </c>
      <c r="B6" s="111"/>
      <c r="C6" s="111"/>
      <c r="D6" s="111"/>
      <c r="E6" s="111"/>
      <c r="F6" s="111"/>
      <c r="G6" s="112"/>
    </row>
    <row r="7" spans="1:7" ht="15" customHeight="1" x14ac:dyDescent="0.3">
      <c r="A7" s="116" t="s">
        <v>5</v>
      </c>
      <c r="B7" s="118" t="s">
        <v>302</v>
      </c>
      <c r="C7" s="102"/>
      <c r="D7" s="102"/>
      <c r="E7" s="102"/>
      <c r="F7" s="103"/>
      <c r="G7" s="120" t="s">
        <v>303</v>
      </c>
    </row>
    <row r="8" spans="1:7" ht="28.8" x14ac:dyDescent="0.3">
      <c r="A8" s="117"/>
      <c r="B8" s="2" t="s">
        <v>304</v>
      </c>
      <c r="C8" s="3" t="s">
        <v>234</v>
      </c>
      <c r="D8" s="2" t="s">
        <v>235</v>
      </c>
      <c r="E8" s="2" t="s">
        <v>190</v>
      </c>
      <c r="F8" s="2" t="s">
        <v>207</v>
      </c>
      <c r="G8" s="117"/>
    </row>
    <row r="9" spans="1:7" ht="15.75" customHeight="1" x14ac:dyDescent="0.3">
      <c r="A9" s="5" t="s">
        <v>386</v>
      </c>
      <c r="B9" s="61">
        <f t="shared" ref="B9:G9" si="0">SUM(B10:B17)</f>
        <v>67870907.189999998</v>
      </c>
      <c r="C9" s="61">
        <f t="shared" si="0"/>
        <v>3576626.54</v>
      </c>
      <c r="D9" s="61">
        <f t="shared" si="0"/>
        <v>71302015.040000007</v>
      </c>
      <c r="E9" s="61">
        <f t="shared" si="0"/>
        <v>58688032.229999997</v>
      </c>
      <c r="F9" s="61">
        <f t="shared" si="0"/>
        <v>56532666.649999999</v>
      </c>
      <c r="G9" s="61">
        <f t="shared" si="0"/>
        <v>12613982.809999997</v>
      </c>
    </row>
    <row r="10" spans="1:7" ht="14.4" x14ac:dyDescent="0.3">
      <c r="A10" s="9" t="s">
        <v>387</v>
      </c>
      <c r="B10" s="55">
        <f>+'Formato 6 a)'!B9</f>
        <v>67870907.189999998</v>
      </c>
      <c r="C10" s="55">
        <f>+'Formato 6 a)'!C9</f>
        <v>3576626.54</v>
      </c>
      <c r="D10" s="55">
        <f>+'Formato 6 a)'!D9</f>
        <v>71302015.040000007</v>
      </c>
      <c r="E10" s="55">
        <f>+'Formato 6 a)'!E9</f>
        <v>58688032.229999997</v>
      </c>
      <c r="F10" s="55">
        <f>+'Formato 6 a)'!F9</f>
        <v>56532666.649999999</v>
      </c>
      <c r="G10" s="55">
        <f>+'Formato 6 a)'!G159</f>
        <v>12613982.809999997</v>
      </c>
    </row>
    <row r="11" spans="1:7" ht="14.4" x14ac:dyDescent="0.3">
      <c r="A11" s="9" t="s">
        <v>388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ht="14.4" x14ac:dyDescent="0.3">
      <c r="A12" s="9" t="s">
        <v>389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ht="14.4" x14ac:dyDescent="0.3">
      <c r="A13" s="9" t="s">
        <v>390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ht="14.4" x14ac:dyDescent="0.3">
      <c r="A14" s="9" t="s">
        <v>391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ht="14.4" x14ac:dyDescent="0.3">
      <c r="A15" s="9" t="s">
        <v>392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ht="14.4" x14ac:dyDescent="0.3">
      <c r="A16" s="9" t="s">
        <v>393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ht="14.4" x14ac:dyDescent="0.3">
      <c r="A17" s="9" t="s">
        <v>394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</row>
    <row r="18" spans="1:7" ht="14.4" x14ac:dyDescent="0.3">
      <c r="A18" s="62" t="s">
        <v>151</v>
      </c>
      <c r="B18" s="10"/>
      <c r="C18" s="10"/>
      <c r="D18" s="10"/>
      <c r="E18" s="10"/>
      <c r="F18" s="10"/>
      <c r="G18" s="10"/>
    </row>
    <row r="19" spans="1:7" ht="14.4" x14ac:dyDescent="0.3">
      <c r="A19" s="7" t="s">
        <v>395</v>
      </c>
      <c r="B19" s="11">
        <f t="shared" ref="B19:G19" si="1">SUM(B20:B27)</f>
        <v>0</v>
      </c>
      <c r="C19" s="11">
        <f t="shared" si="1"/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</row>
    <row r="20" spans="1:7" ht="14.4" x14ac:dyDescent="0.3">
      <c r="A20" s="9" t="s">
        <v>396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</row>
    <row r="21" spans="1:7" ht="15.75" customHeight="1" x14ac:dyDescent="0.3">
      <c r="A21" s="9" t="s">
        <v>388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</row>
    <row r="22" spans="1:7" ht="15.75" customHeight="1" x14ac:dyDescent="0.3">
      <c r="A22" s="9" t="s">
        <v>389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</row>
    <row r="23" spans="1:7" ht="15.75" customHeight="1" x14ac:dyDescent="0.3">
      <c r="A23" s="9" t="s">
        <v>390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ht="15.75" customHeight="1" x14ac:dyDescent="0.3">
      <c r="A24" s="9" t="s">
        <v>391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ht="15.75" customHeight="1" x14ac:dyDescent="0.3">
      <c r="A25" s="9" t="s">
        <v>392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ht="15.75" customHeight="1" x14ac:dyDescent="0.3">
      <c r="A26" s="9" t="s">
        <v>393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ht="15.75" customHeight="1" x14ac:dyDescent="0.3">
      <c r="A27" s="9" t="s">
        <v>394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</row>
    <row r="28" spans="1:7" ht="15.75" customHeight="1" x14ac:dyDescent="0.3">
      <c r="A28" s="62" t="s">
        <v>151</v>
      </c>
      <c r="B28" s="10"/>
      <c r="C28" s="10"/>
      <c r="D28" s="10"/>
      <c r="E28" s="10"/>
      <c r="F28" s="10"/>
      <c r="G28" s="10"/>
    </row>
    <row r="29" spans="1:7" ht="15.75" customHeight="1" x14ac:dyDescent="0.3">
      <c r="A29" s="7" t="s">
        <v>383</v>
      </c>
      <c r="B29" s="11">
        <f t="shared" ref="B29:G29" si="2">SUM(B19,B9)</f>
        <v>67870907.189999998</v>
      </c>
      <c r="C29" s="11">
        <f t="shared" si="2"/>
        <v>3576626.54</v>
      </c>
      <c r="D29" s="11">
        <f t="shared" si="2"/>
        <v>71302015.040000007</v>
      </c>
      <c r="E29" s="11">
        <f t="shared" si="2"/>
        <v>58688032.229999997</v>
      </c>
      <c r="F29" s="11">
        <f t="shared" si="2"/>
        <v>56532666.649999999</v>
      </c>
      <c r="G29" s="11">
        <f t="shared" si="2"/>
        <v>12613982.809999997</v>
      </c>
    </row>
    <row r="30" spans="1:7" ht="15.75" customHeight="1" x14ac:dyDescent="0.3">
      <c r="A30" s="17"/>
      <c r="B30" s="17"/>
      <c r="C30" s="17"/>
      <c r="D30" s="17"/>
      <c r="E30" s="17"/>
      <c r="F30" s="17"/>
      <c r="G30" s="17"/>
    </row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B9:G9 B18:G19 B28:G29" xr:uid="{00000000-0002-0000-06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  <pageSetUpPr fitToPage="1"/>
  </sheetPr>
  <dimension ref="A1:I1000"/>
  <sheetViews>
    <sheetView showGridLines="0" topLeftCell="A68" workbookViewId="0">
      <selection sqref="A1:G78"/>
    </sheetView>
  </sheetViews>
  <sheetFormatPr baseColWidth="10" defaultColWidth="14.44140625" defaultRowHeight="15" customHeight="1" x14ac:dyDescent="0.3"/>
  <cols>
    <col min="1" max="1" width="82.88671875" customWidth="1"/>
    <col min="2" max="2" width="22.33203125" customWidth="1"/>
    <col min="3" max="3" width="18.33203125" customWidth="1"/>
    <col min="4" max="6" width="22.33203125" customWidth="1"/>
    <col min="7" max="7" width="19.88671875" customWidth="1"/>
    <col min="8" max="8" width="11" customWidth="1"/>
    <col min="9" max="9" width="11.44140625" bestFit="1" customWidth="1"/>
    <col min="10" max="26" width="11" customWidth="1"/>
  </cols>
  <sheetData>
    <row r="1" spans="1:7" ht="40.5" customHeight="1" x14ac:dyDescent="0.3">
      <c r="A1" s="123" t="s">
        <v>397</v>
      </c>
      <c r="B1" s="124"/>
      <c r="C1" s="124"/>
      <c r="D1" s="124"/>
      <c r="E1" s="124"/>
      <c r="F1" s="124"/>
      <c r="G1" s="125"/>
    </row>
    <row r="2" spans="1:7" ht="14.4" x14ac:dyDescent="0.3">
      <c r="A2" s="104" t="str">
        <f>'Formato 1'!A2</f>
        <v>INSTITUTO MUNICIPAL DE LAS MUJERES</v>
      </c>
      <c r="B2" s="105"/>
      <c r="C2" s="105"/>
      <c r="D2" s="105"/>
      <c r="E2" s="105"/>
      <c r="F2" s="105"/>
      <c r="G2" s="106"/>
    </row>
    <row r="3" spans="1:7" ht="14.4" x14ac:dyDescent="0.3">
      <c r="A3" s="107" t="s">
        <v>398</v>
      </c>
      <c r="B3" s="108"/>
      <c r="C3" s="108"/>
      <c r="D3" s="108"/>
      <c r="E3" s="108"/>
      <c r="F3" s="108"/>
      <c r="G3" s="109"/>
    </row>
    <row r="4" spans="1:7" ht="14.4" x14ac:dyDescent="0.3">
      <c r="A4" s="107" t="s">
        <v>399</v>
      </c>
      <c r="B4" s="108"/>
      <c r="C4" s="108"/>
      <c r="D4" s="108"/>
      <c r="E4" s="108"/>
      <c r="F4" s="108"/>
      <c r="G4" s="109"/>
    </row>
    <row r="5" spans="1:7" ht="14.4" x14ac:dyDescent="0.3">
      <c r="A5" s="107" t="str">
        <f>'Formato 3'!A4</f>
        <v>Del 1 de Enero al 31 de Diciembre de 2025 (b)</v>
      </c>
      <c r="B5" s="108"/>
      <c r="C5" s="108"/>
      <c r="D5" s="108"/>
      <c r="E5" s="108"/>
      <c r="F5" s="108"/>
      <c r="G5" s="109"/>
    </row>
    <row r="6" spans="1:7" ht="41.25" customHeight="1" x14ac:dyDescent="0.3">
      <c r="A6" s="110" t="s">
        <v>3</v>
      </c>
      <c r="B6" s="111"/>
      <c r="C6" s="111"/>
      <c r="D6" s="111"/>
      <c r="E6" s="111"/>
      <c r="F6" s="111"/>
      <c r="G6" s="112"/>
    </row>
    <row r="7" spans="1:7" ht="15.75" customHeight="1" x14ac:dyDescent="0.3">
      <c r="A7" s="116" t="s">
        <v>5</v>
      </c>
      <c r="B7" s="110" t="s">
        <v>302</v>
      </c>
      <c r="C7" s="111"/>
      <c r="D7" s="111"/>
      <c r="E7" s="111"/>
      <c r="F7" s="112"/>
      <c r="G7" s="120" t="s">
        <v>400</v>
      </c>
    </row>
    <row r="8" spans="1:7" ht="28.8" x14ac:dyDescent="0.3">
      <c r="A8" s="117"/>
      <c r="B8" s="2" t="s">
        <v>304</v>
      </c>
      <c r="C8" s="3" t="s">
        <v>401</v>
      </c>
      <c r="D8" s="2" t="s">
        <v>306</v>
      </c>
      <c r="E8" s="2" t="s">
        <v>190</v>
      </c>
      <c r="F8" s="63" t="s">
        <v>207</v>
      </c>
      <c r="G8" s="117"/>
    </row>
    <row r="9" spans="1:7" ht="16.5" customHeight="1" x14ac:dyDescent="0.3">
      <c r="A9" s="5" t="s">
        <v>402</v>
      </c>
      <c r="B9" s="61">
        <f>SUM(B10,B19,B27,B37)</f>
        <v>67870907.189999998</v>
      </c>
      <c r="C9" s="61">
        <f>SUM(C10,C19,C27,C37)</f>
        <v>3576626.54</v>
      </c>
      <c r="D9" s="61">
        <f>SUM(D10,D19,D27,D37)</f>
        <v>71302015.040000007</v>
      </c>
      <c r="E9" s="61">
        <f t="shared" ref="E9:G9" si="0">SUM(E10,E19,E27,E37)</f>
        <v>58688032.229999997</v>
      </c>
      <c r="F9" s="61">
        <f t="shared" si="0"/>
        <v>56532666.649999999</v>
      </c>
      <c r="G9" s="61">
        <f t="shared" si="0"/>
        <v>12613982.809999997</v>
      </c>
    </row>
    <row r="10" spans="1:7" ht="15" customHeight="1" x14ac:dyDescent="0.3">
      <c r="A10" s="9" t="s">
        <v>403</v>
      </c>
      <c r="B10" s="10">
        <f t="shared" ref="B10:G10" si="1">SUM(B11:B18)</f>
        <v>0</v>
      </c>
      <c r="C10" s="10">
        <f t="shared" si="1"/>
        <v>0</v>
      </c>
      <c r="D10" s="10">
        <f t="shared" si="1"/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</row>
    <row r="11" spans="1:7" ht="14.4" x14ac:dyDescent="0.3">
      <c r="A11" s="9" t="s">
        <v>404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7" ht="14.4" x14ac:dyDescent="0.3">
      <c r="A12" s="9" t="s">
        <v>405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ht="14.4" x14ac:dyDescent="0.3">
      <c r="A13" s="9" t="s">
        <v>406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ht="14.4" x14ac:dyDescent="0.3">
      <c r="A14" s="9" t="s">
        <v>407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1:7" ht="14.4" x14ac:dyDescent="0.3">
      <c r="A15" s="9" t="s">
        <v>408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ht="14.4" x14ac:dyDescent="0.3">
      <c r="A16" s="9" t="s">
        <v>409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ht="14.4" x14ac:dyDescent="0.3">
      <c r="A17" s="9" t="s">
        <v>410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</row>
    <row r="18" spans="1:7" ht="14.4" x14ac:dyDescent="0.3">
      <c r="A18" s="9" t="s">
        <v>411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7" ht="14.4" x14ac:dyDescent="0.3">
      <c r="A19" s="9" t="s">
        <v>412</v>
      </c>
      <c r="B19" s="10">
        <f t="shared" ref="B19:F19" si="2">SUM(B20:B26)</f>
        <v>0</v>
      </c>
      <c r="C19" s="10">
        <f t="shared" si="2"/>
        <v>0</v>
      </c>
      <c r="D19" s="10">
        <f t="shared" si="2"/>
        <v>0</v>
      </c>
      <c r="E19" s="10">
        <f t="shared" si="2"/>
        <v>0</v>
      </c>
      <c r="F19" s="10">
        <f t="shared" si="2"/>
        <v>0</v>
      </c>
      <c r="G19" s="10">
        <v>0</v>
      </c>
    </row>
    <row r="20" spans="1:7" ht="14.4" x14ac:dyDescent="0.3">
      <c r="A20" s="9" t="s">
        <v>413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ht="15.75" customHeight="1" x14ac:dyDescent="0.3">
      <c r="A21" s="9" t="s">
        <v>414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ht="15.75" customHeight="1" x14ac:dyDescent="0.3">
      <c r="A22" s="9" t="s">
        <v>415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ht="15.75" customHeight="1" x14ac:dyDescent="0.3">
      <c r="A23" s="9" t="s">
        <v>416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ht="15.75" customHeight="1" x14ac:dyDescent="0.3">
      <c r="A24" s="9" t="s">
        <v>417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ht="15.75" customHeight="1" x14ac:dyDescent="0.3">
      <c r="A25" s="9" t="s">
        <v>418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ht="15.75" customHeight="1" x14ac:dyDescent="0.3">
      <c r="A26" s="9" t="s">
        <v>419</v>
      </c>
      <c r="B26" s="10">
        <v>0</v>
      </c>
      <c r="C26" s="10">
        <v>0</v>
      </c>
      <c r="D26" s="10">
        <v>0</v>
      </c>
      <c r="E26" s="10">
        <v>0</v>
      </c>
      <c r="F26" s="10">
        <f>+E26</f>
        <v>0</v>
      </c>
      <c r="G26" s="10">
        <v>0</v>
      </c>
    </row>
    <row r="27" spans="1:7" ht="15.75" customHeight="1" x14ac:dyDescent="0.3">
      <c r="A27" s="9" t="s">
        <v>420</v>
      </c>
      <c r="B27" s="10">
        <f t="shared" ref="B27:F27" si="3">SUM(B28:B36)</f>
        <v>0</v>
      </c>
      <c r="C27" s="10">
        <f t="shared" si="3"/>
        <v>0</v>
      </c>
      <c r="D27" s="10">
        <f t="shared" si="3"/>
        <v>0</v>
      </c>
      <c r="E27" s="10">
        <f t="shared" si="3"/>
        <v>0</v>
      </c>
      <c r="F27" s="10">
        <f t="shared" si="3"/>
        <v>0</v>
      </c>
      <c r="G27" s="10">
        <v>0</v>
      </c>
    </row>
    <row r="28" spans="1:7" ht="15.75" customHeight="1" x14ac:dyDescent="0.3">
      <c r="A28" s="50" t="s">
        <v>421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</row>
    <row r="29" spans="1:7" ht="15.75" customHeight="1" x14ac:dyDescent="0.3">
      <c r="A29" s="9" t="s">
        <v>422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</row>
    <row r="30" spans="1:7" ht="15.75" customHeight="1" x14ac:dyDescent="0.3">
      <c r="A30" s="9" t="s">
        <v>423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ht="15.75" customHeight="1" x14ac:dyDescent="0.3">
      <c r="A31" s="9" t="s">
        <v>424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15.75" customHeight="1" x14ac:dyDescent="0.3">
      <c r="A32" s="9" t="s">
        <v>425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9" ht="14.25" customHeight="1" x14ac:dyDescent="0.3">
      <c r="A33" s="9" t="s">
        <v>426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9" ht="14.25" customHeight="1" x14ac:dyDescent="0.3">
      <c r="A34" s="9" t="s">
        <v>427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</row>
    <row r="35" spans="1:9" ht="14.25" customHeight="1" x14ac:dyDescent="0.3">
      <c r="A35" s="9" t="s">
        <v>428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</row>
    <row r="36" spans="1:9" ht="14.25" customHeight="1" x14ac:dyDescent="0.3">
      <c r="A36" s="9" t="s">
        <v>429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</row>
    <row r="37" spans="1:9" ht="14.25" customHeight="1" x14ac:dyDescent="0.3">
      <c r="A37" s="50" t="s">
        <v>430</v>
      </c>
      <c r="B37" s="10">
        <f t="shared" ref="B37:G37" si="4">SUM(B38:B41)</f>
        <v>67870907.189999998</v>
      </c>
      <c r="C37" s="10">
        <f t="shared" si="4"/>
        <v>3576626.54</v>
      </c>
      <c r="D37" s="10">
        <f t="shared" si="4"/>
        <v>71302015.040000007</v>
      </c>
      <c r="E37" s="10">
        <f t="shared" si="4"/>
        <v>58688032.229999997</v>
      </c>
      <c r="F37" s="10">
        <f t="shared" si="4"/>
        <v>56532666.649999999</v>
      </c>
      <c r="G37" s="10">
        <f t="shared" si="4"/>
        <v>12613982.809999997</v>
      </c>
    </row>
    <row r="38" spans="1:9" ht="15.75" customHeight="1" x14ac:dyDescent="0.3">
      <c r="A38" s="50" t="s">
        <v>431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</row>
    <row r="39" spans="1:9" ht="15.75" customHeight="1" x14ac:dyDescent="0.3">
      <c r="A39" s="50" t="s">
        <v>432</v>
      </c>
      <c r="B39" s="10">
        <f>+'Formato 6 b)'!B29</f>
        <v>67870907.189999998</v>
      </c>
      <c r="C39" s="10">
        <f>+'Formato 6 b)'!C29</f>
        <v>3576626.54</v>
      </c>
      <c r="D39" s="10">
        <f>+'Formato 6 b)'!D29</f>
        <v>71302015.040000007</v>
      </c>
      <c r="E39" s="10">
        <f>+'Formato 6 b)'!E29</f>
        <v>58688032.229999997</v>
      </c>
      <c r="F39" s="10">
        <f>+'Formato 6 b)'!F29</f>
        <v>56532666.649999999</v>
      </c>
      <c r="G39" s="10">
        <f>+'Formato 6 b)'!G29</f>
        <v>12613982.809999997</v>
      </c>
      <c r="I39" s="93"/>
    </row>
    <row r="40" spans="1:9" ht="15.75" customHeight="1" x14ac:dyDescent="0.3">
      <c r="A40" s="50" t="s">
        <v>433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</row>
    <row r="41" spans="1:9" ht="15.75" customHeight="1" x14ac:dyDescent="0.3">
      <c r="A41" s="50" t="s">
        <v>434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</row>
    <row r="42" spans="1:9" ht="15.75" customHeight="1" x14ac:dyDescent="0.3">
      <c r="A42" s="50"/>
      <c r="B42" s="15"/>
      <c r="C42" s="15"/>
      <c r="D42" s="15"/>
      <c r="E42" s="15"/>
      <c r="F42" s="15"/>
      <c r="G42" s="15"/>
    </row>
    <row r="43" spans="1:9" ht="15.75" customHeight="1" x14ac:dyDescent="0.3">
      <c r="A43" s="7" t="s">
        <v>435</v>
      </c>
      <c r="B43" s="11">
        <f t="shared" ref="B43:G43" si="5">SUM(B44,B53,B61,B71)</f>
        <v>0</v>
      </c>
      <c r="C43" s="11">
        <f t="shared" si="5"/>
        <v>0</v>
      </c>
      <c r="D43" s="11">
        <f t="shared" si="5"/>
        <v>0</v>
      </c>
      <c r="E43" s="11">
        <f t="shared" si="5"/>
        <v>0</v>
      </c>
      <c r="F43" s="11">
        <f t="shared" si="5"/>
        <v>0</v>
      </c>
      <c r="G43" s="11">
        <f t="shared" si="5"/>
        <v>0</v>
      </c>
    </row>
    <row r="44" spans="1:9" ht="15.75" customHeight="1" x14ac:dyDescent="0.3">
      <c r="A44" s="9" t="s">
        <v>403</v>
      </c>
      <c r="B44" s="10">
        <f t="shared" ref="B44:G44" si="6">SUM(B45:B52)</f>
        <v>0</v>
      </c>
      <c r="C44" s="10">
        <f t="shared" si="6"/>
        <v>0</v>
      </c>
      <c r="D44" s="10">
        <f t="shared" si="6"/>
        <v>0</v>
      </c>
      <c r="E44" s="10">
        <f t="shared" si="6"/>
        <v>0</v>
      </c>
      <c r="F44" s="10">
        <f t="shared" si="6"/>
        <v>0</v>
      </c>
      <c r="G44" s="10">
        <f t="shared" si="6"/>
        <v>0</v>
      </c>
    </row>
    <row r="45" spans="1:9" ht="15.75" customHeight="1" x14ac:dyDescent="0.3">
      <c r="A45" s="50" t="s">
        <v>404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</row>
    <row r="46" spans="1:9" ht="15.75" customHeight="1" x14ac:dyDescent="0.3">
      <c r="A46" s="50" t="s">
        <v>405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</row>
    <row r="47" spans="1:9" ht="15.75" customHeight="1" x14ac:dyDescent="0.3">
      <c r="A47" s="50" t="s">
        <v>406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</row>
    <row r="48" spans="1:9" ht="15.75" customHeight="1" x14ac:dyDescent="0.3">
      <c r="A48" s="50" t="s">
        <v>407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</row>
    <row r="49" spans="1:7" ht="15.75" customHeight="1" x14ac:dyDescent="0.3">
      <c r="A49" s="50" t="s">
        <v>408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</row>
    <row r="50" spans="1:7" ht="15.75" customHeight="1" x14ac:dyDescent="0.3">
      <c r="A50" s="50" t="s">
        <v>409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</row>
    <row r="51" spans="1:7" ht="15.75" customHeight="1" x14ac:dyDescent="0.3">
      <c r="A51" s="50" t="s">
        <v>410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</row>
    <row r="52" spans="1:7" ht="15.75" customHeight="1" x14ac:dyDescent="0.3">
      <c r="A52" s="50" t="s">
        <v>411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</row>
    <row r="53" spans="1:7" ht="15.75" customHeight="1" x14ac:dyDescent="0.3">
      <c r="A53" s="9" t="s">
        <v>412</v>
      </c>
      <c r="B53" s="10">
        <f t="shared" ref="B53:G53" si="7">SUM(B54:B60)</f>
        <v>0</v>
      </c>
      <c r="C53" s="10">
        <f t="shared" si="7"/>
        <v>0</v>
      </c>
      <c r="D53" s="10">
        <f t="shared" si="7"/>
        <v>0</v>
      </c>
      <c r="E53" s="10">
        <f t="shared" si="7"/>
        <v>0</v>
      </c>
      <c r="F53" s="10">
        <f t="shared" si="7"/>
        <v>0</v>
      </c>
      <c r="G53" s="10">
        <f t="shared" si="7"/>
        <v>0</v>
      </c>
    </row>
    <row r="54" spans="1:7" ht="15.75" customHeight="1" x14ac:dyDescent="0.3">
      <c r="A54" s="50" t="s">
        <v>413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</row>
    <row r="55" spans="1:7" ht="15.75" customHeight="1" x14ac:dyDescent="0.3">
      <c r="A55" s="50" t="s">
        <v>414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</row>
    <row r="56" spans="1:7" ht="15.75" customHeight="1" x14ac:dyDescent="0.3">
      <c r="A56" s="50" t="s">
        <v>415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</row>
    <row r="57" spans="1:7" ht="15.75" customHeight="1" x14ac:dyDescent="0.3">
      <c r="A57" s="51" t="s">
        <v>416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</row>
    <row r="58" spans="1:7" ht="15.75" customHeight="1" x14ac:dyDescent="0.3">
      <c r="A58" s="50" t="s">
        <v>417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</row>
    <row r="59" spans="1:7" ht="15.75" customHeight="1" x14ac:dyDescent="0.3">
      <c r="A59" s="50" t="s">
        <v>418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</row>
    <row r="60" spans="1:7" ht="15.75" customHeight="1" x14ac:dyDescent="0.3">
      <c r="A60" s="50" t="s">
        <v>419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</row>
    <row r="61" spans="1:7" ht="15.75" customHeight="1" x14ac:dyDescent="0.3">
      <c r="A61" s="9" t="s">
        <v>420</v>
      </c>
      <c r="B61" s="10">
        <f t="shared" ref="B61:G61" si="8">SUM(B62:B70)</f>
        <v>0</v>
      </c>
      <c r="C61" s="10">
        <f t="shared" si="8"/>
        <v>0</v>
      </c>
      <c r="D61" s="10">
        <f t="shared" si="8"/>
        <v>0</v>
      </c>
      <c r="E61" s="10">
        <f t="shared" si="8"/>
        <v>0</v>
      </c>
      <c r="F61" s="10">
        <f t="shared" si="8"/>
        <v>0</v>
      </c>
      <c r="G61" s="10">
        <f t="shared" si="8"/>
        <v>0</v>
      </c>
    </row>
    <row r="62" spans="1:7" ht="15.75" customHeight="1" x14ac:dyDescent="0.3">
      <c r="A62" s="50" t="s">
        <v>421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</row>
    <row r="63" spans="1:7" ht="15.75" customHeight="1" x14ac:dyDescent="0.3">
      <c r="A63" s="50" t="s">
        <v>422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</row>
    <row r="64" spans="1:7" ht="15.75" customHeight="1" x14ac:dyDescent="0.3">
      <c r="A64" s="50" t="s">
        <v>423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</row>
    <row r="65" spans="1:7" ht="15.75" customHeight="1" x14ac:dyDescent="0.3">
      <c r="A65" s="50" t="s">
        <v>424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</row>
    <row r="66" spans="1:7" ht="15.75" customHeight="1" x14ac:dyDescent="0.3">
      <c r="A66" s="50" t="s">
        <v>425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</row>
    <row r="67" spans="1:7" ht="15.75" customHeight="1" x14ac:dyDescent="0.3">
      <c r="A67" s="50" t="s">
        <v>426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</row>
    <row r="68" spans="1:7" ht="15.75" customHeight="1" x14ac:dyDescent="0.3">
      <c r="A68" s="50" t="s">
        <v>427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</row>
    <row r="69" spans="1:7" ht="15.75" customHeight="1" x14ac:dyDescent="0.3">
      <c r="A69" s="50" t="s">
        <v>428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</row>
    <row r="70" spans="1:7" ht="15.75" customHeight="1" x14ac:dyDescent="0.3">
      <c r="A70" s="50" t="s">
        <v>429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</row>
    <row r="71" spans="1:7" ht="15.75" customHeight="1" x14ac:dyDescent="0.3">
      <c r="A71" s="50" t="s">
        <v>430</v>
      </c>
      <c r="B71" s="10">
        <f t="shared" ref="B71:G71" si="9">SUM(B72:B75)</f>
        <v>0</v>
      </c>
      <c r="C71" s="10">
        <f t="shared" si="9"/>
        <v>0</v>
      </c>
      <c r="D71" s="10">
        <f t="shared" si="9"/>
        <v>0</v>
      </c>
      <c r="E71" s="10">
        <f t="shared" si="9"/>
        <v>0</v>
      </c>
      <c r="F71" s="10">
        <f t="shared" si="9"/>
        <v>0</v>
      </c>
      <c r="G71" s="10">
        <f t="shared" si="9"/>
        <v>0</v>
      </c>
    </row>
    <row r="72" spans="1:7" ht="15.75" customHeight="1" x14ac:dyDescent="0.3">
      <c r="A72" s="50" t="s">
        <v>431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</row>
    <row r="73" spans="1:7" ht="15.75" customHeight="1" x14ac:dyDescent="0.3">
      <c r="A73" s="50" t="s">
        <v>432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</row>
    <row r="74" spans="1:7" ht="15.75" customHeight="1" x14ac:dyDescent="0.3">
      <c r="A74" s="50" t="s">
        <v>433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</row>
    <row r="75" spans="1:7" ht="15.75" customHeight="1" x14ac:dyDescent="0.3">
      <c r="A75" s="50" t="s">
        <v>434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</row>
    <row r="76" spans="1:7" ht="15.75" customHeight="1" x14ac:dyDescent="0.3">
      <c r="A76" s="8"/>
      <c r="B76" s="10"/>
      <c r="C76" s="10"/>
      <c r="D76" s="10"/>
      <c r="E76" s="10"/>
      <c r="F76" s="10"/>
      <c r="G76" s="10"/>
    </row>
    <row r="77" spans="1:7" ht="15.75" customHeight="1" x14ac:dyDescent="0.3">
      <c r="A77" s="7" t="s">
        <v>383</v>
      </c>
      <c r="B77" s="11">
        <f t="shared" ref="B77:G77" si="10">B43+B9</f>
        <v>67870907.189999998</v>
      </c>
      <c r="C77" s="11">
        <f t="shared" si="10"/>
        <v>3576626.54</v>
      </c>
      <c r="D77" s="11">
        <f t="shared" si="10"/>
        <v>71302015.040000007</v>
      </c>
      <c r="E77" s="11">
        <f t="shared" si="10"/>
        <v>58688032.229999997</v>
      </c>
      <c r="F77" s="11">
        <f t="shared" si="10"/>
        <v>56532666.649999999</v>
      </c>
      <c r="G77" s="11">
        <f t="shared" si="10"/>
        <v>12613982.809999997</v>
      </c>
    </row>
    <row r="78" spans="1:7" ht="15.75" customHeight="1" x14ac:dyDescent="0.3">
      <c r="A78" s="17"/>
      <c r="B78" s="44"/>
      <c r="C78" s="44"/>
      <c r="D78" s="44"/>
      <c r="E78" s="44"/>
      <c r="F78" s="44"/>
      <c r="G78" s="44"/>
    </row>
    <row r="79" spans="1:7" ht="15.75" customHeight="1" x14ac:dyDescent="0.3"/>
    <row r="80" spans="1:7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C40:G41 B19:G19 B27:G27 E26:G26 B37:G37 B9:G10 B43:G44 C45:G52 B53:G53 C54:G60 B61:G61 C62:G70 B71:G71 C72:G75 B76:G77 C38:G38 C28:G36 C11:G18 C20:G25" xr:uid="{00000000-0002-0000-07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4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  <pageSetUpPr fitToPage="1"/>
  </sheetPr>
  <dimension ref="A1:G1000"/>
  <sheetViews>
    <sheetView showGridLines="0" topLeftCell="A32" workbookViewId="0">
      <selection sqref="A1:G34"/>
    </sheetView>
  </sheetViews>
  <sheetFormatPr baseColWidth="10" defaultColWidth="14.44140625" defaultRowHeight="15" customHeight="1" x14ac:dyDescent="0.3"/>
  <cols>
    <col min="1" max="1" width="68.88671875" customWidth="1"/>
    <col min="2" max="2" width="21.88671875" customWidth="1"/>
    <col min="3" max="3" width="19.88671875" customWidth="1"/>
    <col min="4" max="4" width="20.88671875" customWidth="1"/>
    <col min="5" max="6" width="22.33203125" customWidth="1"/>
    <col min="7" max="7" width="19.5546875" customWidth="1"/>
    <col min="8" max="26" width="11" customWidth="1"/>
  </cols>
  <sheetData>
    <row r="1" spans="1:7" ht="40.5" customHeight="1" x14ac:dyDescent="0.3">
      <c r="A1" s="121" t="s">
        <v>436</v>
      </c>
      <c r="B1" s="102"/>
      <c r="C1" s="102"/>
      <c r="D1" s="102"/>
      <c r="E1" s="102"/>
      <c r="F1" s="102"/>
      <c r="G1" s="103"/>
    </row>
    <row r="2" spans="1:7" ht="14.4" x14ac:dyDescent="0.3">
      <c r="A2" s="104" t="str">
        <f>'Formato 1'!A2</f>
        <v>INSTITUTO MUNICIPAL DE LAS MUJERES</v>
      </c>
      <c r="B2" s="105"/>
      <c r="C2" s="105"/>
      <c r="D2" s="105"/>
      <c r="E2" s="105"/>
      <c r="F2" s="105"/>
      <c r="G2" s="106"/>
    </row>
    <row r="3" spans="1:7" ht="14.4" x14ac:dyDescent="0.3">
      <c r="A3" s="107" t="s">
        <v>300</v>
      </c>
      <c r="B3" s="108"/>
      <c r="C3" s="108"/>
      <c r="D3" s="108"/>
      <c r="E3" s="108"/>
      <c r="F3" s="108"/>
      <c r="G3" s="109"/>
    </row>
    <row r="4" spans="1:7" ht="14.4" x14ac:dyDescent="0.3">
      <c r="A4" s="107" t="s">
        <v>437</v>
      </c>
      <c r="B4" s="108"/>
      <c r="C4" s="108"/>
      <c r="D4" s="108"/>
      <c r="E4" s="108"/>
      <c r="F4" s="108"/>
      <c r="G4" s="109"/>
    </row>
    <row r="5" spans="1:7" ht="14.4" x14ac:dyDescent="0.3">
      <c r="A5" s="107" t="str">
        <f>'Formato 3'!A4</f>
        <v>Del 1 de Enero al 31 de Diciembre de 2025 (b)</v>
      </c>
      <c r="B5" s="108"/>
      <c r="C5" s="108"/>
      <c r="D5" s="108"/>
      <c r="E5" s="108"/>
      <c r="F5" s="108"/>
      <c r="G5" s="109"/>
    </row>
    <row r="6" spans="1:7" ht="41.25" customHeight="1" x14ac:dyDescent="0.3">
      <c r="A6" s="110" t="s">
        <v>3</v>
      </c>
      <c r="B6" s="111"/>
      <c r="C6" s="111"/>
      <c r="D6" s="111"/>
      <c r="E6" s="111"/>
      <c r="F6" s="111"/>
      <c r="G6" s="112"/>
    </row>
    <row r="7" spans="1:7" ht="14.4" x14ac:dyDescent="0.3">
      <c r="A7" s="116" t="s">
        <v>438</v>
      </c>
      <c r="B7" s="119" t="s">
        <v>302</v>
      </c>
      <c r="C7" s="102"/>
      <c r="D7" s="102"/>
      <c r="E7" s="102"/>
      <c r="F7" s="103"/>
      <c r="G7" s="122" t="s">
        <v>303</v>
      </c>
    </row>
    <row r="8" spans="1:7" ht="28.8" x14ac:dyDescent="0.3">
      <c r="A8" s="117"/>
      <c r="B8" s="3" t="s">
        <v>304</v>
      </c>
      <c r="C8" s="64" t="s">
        <v>401</v>
      </c>
      <c r="D8" s="64" t="s">
        <v>235</v>
      </c>
      <c r="E8" s="64" t="s">
        <v>190</v>
      </c>
      <c r="F8" s="64" t="s">
        <v>207</v>
      </c>
      <c r="G8" s="117"/>
    </row>
    <row r="9" spans="1:7" ht="15.75" customHeight="1" x14ac:dyDescent="0.3">
      <c r="A9" s="5" t="s">
        <v>439</v>
      </c>
      <c r="B9" s="60">
        <f t="shared" ref="B9:G9" si="0">SUM(B10,B11,B12,B15,B16,B19)</f>
        <v>41145523</v>
      </c>
      <c r="C9" s="60">
        <f t="shared" si="0"/>
        <v>9.3132257461547852E-10</v>
      </c>
      <c r="D9" s="60">
        <f t="shared" si="0"/>
        <v>41145523</v>
      </c>
      <c r="E9" s="60">
        <f t="shared" si="0"/>
        <v>37288845.240000002</v>
      </c>
      <c r="F9" s="60">
        <f t="shared" si="0"/>
        <v>35453651.609999999</v>
      </c>
      <c r="G9" s="60">
        <f t="shared" si="0"/>
        <v>3856677.7599999979</v>
      </c>
    </row>
    <row r="10" spans="1:7" ht="14.4" x14ac:dyDescent="0.3">
      <c r="A10" s="9" t="s">
        <v>440</v>
      </c>
      <c r="B10" s="55">
        <f>+'Formato 6 a)'!B10</f>
        <v>41145523</v>
      </c>
      <c r="C10" s="55">
        <f>+'Formato 6 a)'!C10</f>
        <v>9.3132257461547852E-10</v>
      </c>
      <c r="D10" s="55">
        <f>+'Formato 6 a)'!D10</f>
        <v>41145523</v>
      </c>
      <c r="E10" s="55">
        <f>+'Formato 6 a)'!E10</f>
        <v>37288845.240000002</v>
      </c>
      <c r="F10" s="55">
        <f>+'Formato 6 a)'!F10</f>
        <v>35453651.609999999</v>
      </c>
      <c r="G10" s="55">
        <f>+'Formato 6 a)'!G10</f>
        <v>3856677.7599999979</v>
      </c>
    </row>
    <row r="11" spans="1:7" ht="15.75" customHeight="1" x14ac:dyDescent="0.3">
      <c r="A11" s="9" t="s">
        <v>441</v>
      </c>
      <c r="B11" s="65">
        <v>0</v>
      </c>
      <c r="C11" s="65">
        <v>0</v>
      </c>
      <c r="D11" s="65">
        <v>0</v>
      </c>
      <c r="E11" s="65">
        <v>0</v>
      </c>
      <c r="F11" s="65">
        <v>0</v>
      </c>
      <c r="G11" s="65">
        <f>D11-E11</f>
        <v>0</v>
      </c>
    </row>
    <row r="12" spans="1:7" ht="14.4" x14ac:dyDescent="0.3">
      <c r="A12" s="9" t="s">
        <v>442</v>
      </c>
      <c r="B12" s="65">
        <f t="shared" ref="B12:G12" si="1">B13+B14</f>
        <v>0</v>
      </c>
      <c r="C12" s="65">
        <f t="shared" si="1"/>
        <v>0</v>
      </c>
      <c r="D12" s="65">
        <f t="shared" si="1"/>
        <v>0</v>
      </c>
      <c r="E12" s="65">
        <f t="shared" si="1"/>
        <v>0</v>
      </c>
      <c r="F12" s="65">
        <f t="shared" si="1"/>
        <v>0</v>
      </c>
      <c r="G12" s="65">
        <f t="shared" si="1"/>
        <v>0</v>
      </c>
    </row>
    <row r="13" spans="1:7" ht="14.4" x14ac:dyDescent="0.3">
      <c r="A13" s="9" t="s">
        <v>443</v>
      </c>
      <c r="B13" s="65">
        <v>0</v>
      </c>
      <c r="C13" s="65">
        <v>0</v>
      </c>
      <c r="D13" s="65">
        <v>0</v>
      </c>
      <c r="E13" s="65">
        <v>0</v>
      </c>
      <c r="F13" s="65">
        <v>0</v>
      </c>
      <c r="G13" s="65">
        <f t="shared" ref="G13:G15" si="2">D13-E13</f>
        <v>0</v>
      </c>
    </row>
    <row r="14" spans="1:7" ht="14.4" x14ac:dyDescent="0.3">
      <c r="A14" s="9" t="s">
        <v>444</v>
      </c>
      <c r="B14" s="65">
        <v>0</v>
      </c>
      <c r="C14" s="65">
        <v>0</v>
      </c>
      <c r="D14" s="65">
        <v>0</v>
      </c>
      <c r="E14" s="65">
        <v>0</v>
      </c>
      <c r="F14" s="65">
        <v>0</v>
      </c>
      <c r="G14" s="65">
        <f t="shared" si="2"/>
        <v>0</v>
      </c>
    </row>
    <row r="15" spans="1:7" ht="14.4" x14ac:dyDescent="0.3">
      <c r="A15" s="9" t="s">
        <v>445</v>
      </c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>
        <f t="shared" si="2"/>
        <v>0</v>
      </c>
    </row>
    <row r="16" spans="1:7" ht="28.8" x14ac:dyDescent="0.3">
      <c r="A16" s="50" t="s">
        <v>446</v>
      </c>
      <c r="B16" s="65">
        <f t="shared" ref="B16:G16" si="3">B17+B18</f>
        <v>0</v>
      </c>
      <c r="C16" s="65">
        <f t="shared" si="3"/>
        <v>0</v>
      </c>
      <c r="D16" s="65">
        <f t="shared" si="3"/>
        <v>0</v>
      </c>
      <c r="E16" s="65">
        <f t="shared" si="3"/>
        <v>0</v>
      </c>
      <c r="F16" s="65">
        <f t="shared" si="3"/>
        <v>0</v>
      </c>
      <c r="G16" s="65">
        <f t="shared" si="3"/>
        <v>0</v>
      </c>
    </row>
    <row r="17" spans="1:7" ht="14.4" x14ac:dyDescent="0.3">
      <c r="A17" s="9" t="s">
        <v>447</v>
      </c>
      <c r="B17" s="65">
        <v>0</v>
      </c>
      <c r="C17" s="65">
        <v>0</v>
      </c>
      <c r="D17" s="65">
        <v>0</v>
      </c>
      <c r="E17" s="65">
        <v>0</v>
      </c>
      <c r="F17" s="65">
        <v>0</v>
      </c>
      <c r="G17" s="65">
        <f t="shared" ref="G17:G19" si="4">D17-E17</f>
        <v>0</v>
      </c>
    </row>
    <row r="18" spans="1:7" ht="14.4" x14ac:dyDescent="0.3">
      <c r="A18" s="9" t="s">
        <v>448</v>
      </c>
      <c r="B18" s="65">
        <v>0</v>
      </c>
      <c r="C18" s="65">
        <v>0</v>
      </c>
      <c r="D18" s="65">
        <v>0</v>
      </c>
      <c r="E18" s="65">
        <v>0</v>
      </c>
      <c r="F18" s="65">
        <v>0</v>
      </c>
      <c r="G18" s="65">
        <f t="shared" si="4"/>
        <v>0</v>
      </c>
    </row>
    <row r="19" spans="1:7" ht="14.4" x14ac:dyDescent="0.3">
      <c r="A19" s="9" t="s">
        <v>449</v>
      </c>
      <c r="B19" s="65">
        <v>0</v>
      </c>
      <c r="C19" s="65">
        <v>0</v>
      </c>
      <c r="D19" s="65">
        <v>0</v>
      </c>
      <c r="E19" s="65">
        <v>0</v>
      </c>
      <c r="F19" s="65">
        <v>0</v>
      </c>
      <c r="G19" s="65">
        <f t="shared" si="4"/>
        <v>0</v>
      </c>
    </row>
    <row r="20" spans="1:7" ht="14.4" x14ac:dyDescent="0.3">
      <c r="A20" s="8"/>
      <c r="B20" s="65"/>
      <c r="C20" s="65"/>
      <c r="D20" s="65"/>
      <c r="E20" s="65"/>
      <c r="F20" s="65"/>
      <c r="G20" s="65"/>
    </row>
    <row r="21" spans="1:7" ht="15.75" customHeight="1" x14ac:dyDescent="0.3">
      <c r="A21" s="14" t="s">
        <v>450</v>
      </c>
      <c r="B21" s="60">
        <f t="shared" ref="B21:G21" si="5">SUM(B22,B23,B24,B27,B28,B31)</f>
        <v>0</v>
      </c>
      <c r="C21" s="60">
        <f t="shared" si="5"/>
        <v>0</v>
      </c>
      <c r="D21" s="60">
        <f t="shared" si="5"/>
        <v>0</v>
      </c>
      <c r="E21" s="60">
        <f t="shared" si="5"/>
        <v>0</v>
      </c>
      <c r="F21" s="60">
        <f t="shared" si="5"/>
        <v>0</v>
      </c>
      <c r="G21" s="60">
        <f t="shared" si="5"/>
        <v>0</v>
      </c>
    </row>
    <row r="22" spans="1:7" ht="15.75" customHeight="1" x14ac:dyDescent="0.3">
      <c r="A22" s="9" t="s">
        <v>440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65">
        <f t="shared" ref="G22:G23" si="6">D22-E22</f>
        <v>0</v>
      </c>
    </row>
    <row r="23" spans="1:7" ht="15.75" customHeight="1" x14ac:dyDescent="0.3">
      <c r="A23" s="9" t="s">
        <v>441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f t="shared" si="6"/>
        <v>0</v>
      </c>
    </row>
    <row r="24" spans="1:7" ht="15.75" customHeight="1" x14ac:dyDescent="0.3">
      <c r="A24" s="9" t="s">
        <v>442</v>
      </c>
      <c r="B24" s="65">
        <f t="shared" ref="B24:G24" si="7">B25+B26</f>
        <v>0</v>
      </c>
      <c r="C24" s="65">
        <f t="shared" si="7"/>
        <v>0</v>
      </c>
      <c r="D24" s="65">
        <f t="shared" si="7"/>
        <v>0</v>
      </c>
      <c r="E24" s="65">
        <f t="shared" si="7"/>
        <v>0</v>
      </c>
      <c r="F24" s="65">
        <f t="shared" si="7"/>
        <v>0</v>
      </c>
      <c r="G24" s="65">
        <f t="shared" si="7"/>
        <v>0</v>
      </c>
    </row>
    <row r="25" spans="1:7" ht="15.75" customHeight="1" x14ac:dyDescent="0.3">
      <c r="A25" s="9" t="s">
        <v>443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f t="shared" ref="G25:G27" si="8">D25-E25</f>
        <v>0</v>
      </c>
    </row>
    <row r="26" spans="1:7" ht="15.75" customHeight="1" x14ac:dyDescent="0.3">
      <c r="A26" s="9" t="s">
        <v>444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f t="shared" si="8"/>
        <v>0</v>
      </c>
    </row>
    <row r="27" spans="1:7" ht="15.75" customHeight="1" x14ac:dyDescent="0.3">
      <c r="A27" s="9" t="s">
        <v>445</v>
      </c>
      <c r="B27" s="65">
        <v>0</v>
      </c>
      <c r="C27" s="65">
        <v>0</v>
      </c>
      <c r="D27" s="65">
        <v>0</v>
      </c>
      <c r="E27" s="65">
        <v>0</v>
      </c>
      <c r="F27" s="65">
        <v>0</v>
      </c>
      <c r="G27" s="65">
        <f t="shared" si="8"/>
        <v>0</v>
      </c>
    </row>
    <row r="28" spans="1:7" ht="15.75" customHeight="1" x14ac:dyDescent="0.3">
      <c r="A28" s="50" t="s">
        <v>446</v>
      </c>
      <c r="B28" s="65">
        <f t="shared" ref="B28:G28" si="9">B29+B30</f>
        <v>0</v>
      </c>
      <c r="C28" s="65">
        <f t="shared" si="9"/>
        <v>0</v>
      </c>
      <c r="D28" s="65">
        <f t="shared" si="9"/>
        <v>0</v>
      </c>
      <c r="E28" s="65">
        <f t="shared" si="9"/>
        <v>0</v>
      </c>
      <c r="F28" s="65">
        <f t="shared" si="9"/>
        <v>0</v>
      </c>
      <c r="G28" s="65">
        <f t="shared" si="9"/>
        <v>0</v>
      </c>
    </row>
    <row r="29" spans="1:7" ht="15.75" customHeight="1" x14ac:dyDescent="0.3">
      <c r="A29" s="9" t="s">
        <v>447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>
        <f t="shared" ref="G29:G31" si="10">D29-E29</f>
        <v>0</v>
      </c>
    </row>
    <row r="30" spans="1:7" ht="15.75" customHeight="1" x14ac:dyDescent="0.3">
      <c r="A30" s="9" t="s">
        <v>448</v>
      </c>
      <c r="B30" s="65">
        <v>0</v>
      </c>
      <c r="C30" s="65">
        <v>0</v>
      </c>
      <c r="D30" s="65">
        <v>0</v>
      </c>
      <c r="E30" s="65">
        <v>0</v>
      </c>
      <c r="F30" s="65">
        <v>0</v>
      </c>
      <c r="G30" s="65">
        <f t="shared" si="10"/>
        <v>0</v>
      </c>
    </row>
    <row r="31" spans="1:7" ht="15.75" customHeight="1" x14ac:dyDescent="0.3">
      <c r="A31" s="9" t="s">
        <v>449</v>
      </c>
      <c r="B31" s="65">
        <v>0</v>
      </c>
      <c r="C31" s="65">
        <v>0</v>
      </c>
      <c r="D31" s="65">
        <v>0</v>
      </c>
      <c r="E31" s="65">
        <v>0</v>
      </c>
      <c r="F31" s="65">
        <v>0</v>
      </c>
      <c r="G31" s="65">
        <f t="shared" si="10"/>
        <v>0</v>
      </c>
    </row>
    <row r="32" spans="1:7" ht="15.75" customHeight="1" x14ac:dyDescent="0.3">
      <c r="A32" s="8"/>
      <c r="B32" s="65"/>
      <c r="C32" s="65"/>
      <c r="D32" s="65"/>
      <c r="E32" s="65"/>
      <c r="F32" s="65"/>
      <c r="G32" s="65"/>
    </row>
    <row r="33" spans="1:7" ht="14.25" customHeight="1" x14ac:dyDescent="0.3">
      <c r="A33" s="7" t="s">
        <v>451</v>
      </c>
      <c r="B33" s="66">
        <f t="shared" ref="B33:G33" si="11">B21+B9</f>
        <v>41145523</v>
      </c>
      <c r="C33" s="66">
        <f t="shared" si="11"/>
        <v>9.3132257461547852E-10</v>
      </c>
      <c r="D33" s="66">
        <f t="shared" si="11"/>
        <v>41145523</v>
      </c>
      <c r="E33" s="66">
        <f t="shared" si="11"/>
        <v>37288845.240000002</v>
      </c>
      <c r="F33" s="66">
        <f t="shared" si="11"/>
        <v>35453651.609999999</v>
      </c>
      <c r="G33" s="66">
        <f t="shared" si="11"/>
        <v>3856677.7599999979</v>
      </c>
    </row>
    <row r="34" spans="1:7" ht="14.25" customHeight="1" x14ac:dyDescent="0.3">
      <c r="A34" s="17"/>
      <c r="B34" s="67"/>
      <c r="C34" s="67"/>
      <c r="D34" s="67"/>
      <c r="E34" s="67"/>
      <c r="F34" s="67"/>
      <c r="G34" s="67"/>
    </row>
    <row r="35" spans="1:7" ht="15.75" customHeight="1" x14ac:dyDescent="0.3"/>
    <row r="36" spans="1:7" ht="15.75" customHeight="1" x14ac:dyDescent="0.3"/>
    <row r="37" spans="1:7" ht="15.75" customHeight="1" x14ac:dyDescent="0.3"/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B9:G9 B23:G33 B11:G21 G22" xr:uid="{00000000-0002-0000-08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INSTITUTO MUNICIPAL MUJER IMM</cp:lastModifiedBy>
  <cp:lastPrinted>2026-01-22T16:51:36Z</cp:lastPrinted>
  <dcterms:created xsi:type="dcterms:W3CDTF">2023-03-16T22:14:51Z</dcterms:created>
  <dcterms:modified xsi:type="dcterms:W3CDTF">2026-01-22T16:52:33Z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